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ED\LandDev\Unit Prices\Carlsbad Bond Estimate Templates\"/>
    </mc:Choice>
  </mc:AlternateContent>
  <xr:revisionPtr revIDLastSave="0" documentId="13_ncr:1_{E10536C7-04F0-4321-BF43-2BB361974465}" xr6:coauthVersionLast="47" xr6:coauthVersionMax="47" xr10:uidLastSave="{00000000-0000-0000-0000-000000000000}"/>
  <bookViews>
    <workbookView xWindow="4020" yWindow="1200" windowWidth="21600" windowHeight="14280" activeTab="1" xr2:uid="{00000000-000D-0000-FFFF-FFFF00000000}"/>
  </bookViews>
  <sheets>
    <sheet name="Title Sheet" sheetId="9" r:id="rId1"/>
    <sheet name="Improvment Plan Estimate" sheetId="8" r:id="rId2"/>
  </sheets>
  <definedNames>
    <definedName name="_xlnm.Print_Area" localSheetId="1">'Improvment Plan Estimate'!$A$1:$E$278</definedName>
    <definedName name="_xlnm.Print_Area" localSheetId="0">'Title Sheet'!$A$1:$J$40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0" i="8" l="1"/>
  <c r="E267" i="8"/>
  <c r="E245" i="8"/>
  <c r="E164" i="8"/>
  <c r="E270" i="8"/>
  <c r="E269" i="8"/>
  <c r="E255" i="8"/>
  <c r="E254" i="8"/>
  <c r="E177" i="8"/>
  <c r="E178" i="8"/>
  <c r="E56" i="8"/>
  <c r="E57" i="8"/>
  <c r="E229" i="8" l="1"/>
  <c r="E248" i="8"/>
  <c r="E238" i="8"/>
  <c r="E148" i="8"/>
  <c r="E107" i="8"/>
  <c r="E108" i="8"/>
  <c r="E96" i="8"/>
  <c r="E97" i="8"/>
  <c r="E74" i="8"/>
  <c r="E75" i="8"/>
  <c r="E251" i="8"/>
  <c r="E268" i="8"/>
  <c r="E266" i="8"/>
  <c r="E265" i="8"/>
  <c r="E264" i="8"/>
  <c r="E263" i="8"/>
  <c r="E253" i="8"/>
  <c r="E252" i="8"/>
  <c r="E247" i="8"/>
  <c r="E246" i="8"/>
  <c r="E244" i="8"/>
  <c r="E243" i="8"/>
  <c r="E240" i="8"/>
  <c r="E239" i="8"/>
  <c r="E237" i="8"/>
  <c r="E236" i="8"/>
  <c r="E235" i="8"/>
  <c r="E234" i="8"/>
  <c r="E233" i="8"/>
  <c r="E232" i="8"/>
  <c r="E228" i="8"/>
  <c r="E227" i="8"/>
  <c r="E226" i="8"/>
  <c r="E225" i="8"/>
  <c r="E224" i="8"/>
  <c r="E223" i="8"/>
  <c r="E222" i="8"/>
  <c r="E221" i="8"/>
  <c r="E219" i="8"/>
  <c r="E218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76" i="8"/>
  <c r="E175" i="8"/>
  <c r="E174" i="8"/>
  <c r="E173" i="8"/>
  <c r="E172" i="8"/>
  <c r="E171" i="8"/>
  <c r="E170" i="8"/>
  <c r="E169" i="8"/>
  <c r="E168" i="8"/>
  <c r="E167" i="8"/>
  <c r="E166" i="8"/>
  <c r="E163" i="8"/>
  <c r="E162" i="8"/>
  <c r="E161" i="8"/>
  <c r="E160" i="8"/>
  <c r="E159" i="8"/>
  <c r="E158" i="8"/>
  <c r="E147" i="8"/>
  <c r="E146" i="8"/>
  <c r="E145" i="8"/>
  <c r="E144" i="8"/>
  <c r="E143" i="8"/>
  <c r="E142" i="8"/>
  <c r="E138" i="8"/>
  <c r="E137" i="8"/>
  <c r="E136" i="8"/>
  <c r="E135" i="8"/>
  <c r="E134" i="8"/>
  <c r="E133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06" i="8"/>
  <c r="E105" i="8"/>
  <c r="E103" i="8"/>
  <c r="E102" i="8"/>
  <c r="E101" i="8"/>
  <c r="E100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3" i="8"/>
  <c r="E72" i="8"/>
  <c r="E71" i="8"/>
  <c r="E70" i="8"/>
  <c r="E69" i="8"/>
  <c r="E68" i="8"/>
  <c r="E67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149" i="8" l="1"/>
  <c r="E151" i="8" s="1"/>
  <c r="E124" i="8"/>
  <c r="E126" i="8" s="1"/>
  <c r="E128" i="8" s="1"/>
  <c r="E179" i="8"/>
  <c r="E181" i="8" s="1"/>
  <c r="E183" i="8" s="1"/>
  <c r="E256" i="8"/>
  <c r="E258" i="8" s="1"/>
  <c r="E209" i="8"/>
  <c r="E211" i="8" s="1"/>
  <c r="E213" i="8" s="1"/>
  <c r="E58" i="8"/>
  <c r="E60" i="8" s="1"/>
  <c r="E62" i="8" s="1"/>
  <c r="E153" i="8" l="1"/>
  <c r="E260" i="8"/>
  <c r="E271" i="8" s="1"/>
  <c r="E273" i="8" l="1"/>
  <c r="E275" i="8" s="1"/>
  <c r="E277" i="8" s="1"/>
</calcChain>
</file>

<file path=xl/sharedStrings.xml><?xml version="1.0" encoding="utf-8"?>
<sst xmlns="http://schemas.openxmlformats.org/spreadsheetml/2006/main" count="449" uniqueCount="222">
  <si>
    <t>SF</t>
  </si>
  <si>
    <t>CY</t>
  </si>
  <si>
    <t>LF</t>
  </si>
  <si>
    <t>EA</t>
  </si>
  <si>
    <t>MISCELLANEOUS PUBLIC DRAINAGE</t>
  </si>
  <si>
    <t>AC SPILLWAY (D-22)</t>
  </si>
  <si>
    <t>PCC BOX CULVERT</t>
  </si>
  <si>
    <t>CATCH BASIN, PER D-7 (TYPE F)</t>
  </si>
  <si>
    <t>CLEAN OUT, PER D-9 (TYPE A)</t>
  </si>
  <si>
    <t>CLEAN OUT, PER D-10 (TYPE B)</t>
  </si>
  <si>
    <t>CATCH BASIN, PER D-29 (TYPE I)</t>
  </si>
  <si>
    <t>CONCRETE LUG, PER D-63</t>
  </si>
  <si>
    <t>CURB INLET, PER D-2 (TYPE B)</t>
  </si>
  <si>
    <t>CURB OUTLET-SIDEWALK UNDER DRAIN, PER D-27</t>
  </si>
  <si>
    <t>CURTAIN WALL, PER D-38</t>
  </si>
  <si>
    <t>CUTOFF WALL, PER D-72</t>
  </si>
  <si>
    <t>PCC DRAINAGE CHANNEL, PER D-70 &amp; 71</t>
  </si>
  <si>
    <t>INLET APRON, PER D-39</t>
  </si>
  <si>
    <t>CONCRETE ENERGY DISSIPATER, PER D-41</t>
  </si>
  <si>
    <t>RIP RAP, PER D-40 (2 TON)</t>
  </si>
  <si>
    <t>RIP RAP, PER D-40 (0.25 - 1.0 TON)</t>
  </si>
  <si>
    <t>RIP RAP, PER D-40 (NO. 2 BACKING)</t>
  </si>
  <si>
    <t>LS</t>
  </si>
  <si>
    <t>PUBLIC CURB AND GUTTER</t>
  </si>
  <si>
    <t>CURB &amp; GUTTER REMOVAL</t>
  </si>
  <si>
    <t>6" CURB &amp; GUTTER PER G-2 (TYPE G)</t>
  </si>
  <si>
    <t>4" AC BERM, PER G-5</t>
  </si>
  <si>
    <t>6" AC BERM, PER G-5</t>
  </si>
  <si>
    <t>PUBLIC PAVEMENT</t>
  </si>
  <si>
    <t>AC PAVING (4" SURFACE)</t>
  </si>
  <si>
    <t>AC PAVING (5" SURFACE)</t>
  </si>
  <si>
    <t>PCC PAVING (5" THICK)</t>
  </si>
  <si>
    <t>PCC PAVING (5.5" THICK)</t>
  </si>
  <si>
    <t>PCC PAVING (6" THICK)</t>
  </si>
  <si>
    <t>PCC PAVING (8" THICK)</t>
  </si>
  <si>
    <t>PCC PAVING (9" THICK)</t>
  </si>
  <si>
    <t>PAVING SUBGRADE PREPARATION</t>
  </si>
  <si>
    <t>AC PAVEMENT REMOVAL</t>
  </si>
  <si>
    <t>PUBLIC CURB RAMPS &amp; SIDEWALK</t>
  </si>
  <si>
    <t>4" PCC SIDEWALK, PER G-7</t>
  </si>
  <si>
    <t>MISCELLANEOUS PUBLIC SURFACE IMPROVEMENTS</t>
  </si>
  <si>
    <t>CUT-OFF WALL @ END OF PAVEMENT, PER G-22 &amp; 23</t>
  </si>
  <si>
    <t>AC SLURRY SEAL</t>
  </si>
  <si>
    <t>ALLEY APRON, PER G-17</t>
  </si>
  <si>
    <t>GRIND &amp; OVERLAY</t>
  </si>
  <si>
    <t>TRAFFIC CONTROLS</t>
  </si>
  <si>
    <t>PULL BOX, RELOCATION</t>
  </si>
  <si>
    <t>REMOVE STRIPING</t>
  </si>
  <si>
    <t>TRAFFIC SIGNAL (4X2 INTERSECTION)</t>
  </si>
  <si>
    <t>TRAFFIC SIGNAL (4X4 INTERSECTION)</t>
  </si>
  <si>
    <t>TRAFFIC SIGNAL (4X6 INTERSECTION)</t>
  </si>
  <si>
    <t>TRAFFIC SIGNAL (6X6 INTERSECTION)</t>
  </si>
  <si>
    <t>TRAFFIC SIGNAL INTERCONNECTION</t>
  </si>
  <si>
    <t>4" PRESSURE PVC SEWER</t>
  </si>
  <si>
    <t>6" PRESSURE PVC SEWER</t>
  </si>
  <si>
    <t>PUBLIC WATER</t>
  </si>
  <si>
    <t>RELOCATE FIRE HYDRANT</t>
  </si>
  <si>
    <t>PUBLIC WATER VALVES</t>
  </si>
  <si>
    <t>4" GATE VALVE</t>
  </si>
  <si>
    <t>6" GATE VALVE</t>
  </si>
  <si>
    <t>8" GATE VALVE</t>
  </si>
  <si>
    <t>10" GATE VALVE</t>
  </si>
  <si>
    <t>12" GATE VALVE</t>
  </si>
  <si>
    <t>PUBLIC WATER SERVICE</t>
  </si>
  <si>
    <t>FENCE, PER M-6 (6' HIGH CHAIN LINK)</t>
  </si>
  <si>
    <t>GUARD RAIL METAL BEAM, PER M-3-38</t>
  </si>
  <si>
    <t>GUARD RAIL POST, PER M-9</t>
  </si>
  <si>
    <t>GUARD BARRICADE, PER M-9</t>
  </si>
  <si>
    <t>PCC MEDIAN BARRIER (TYPE 50)</t>
  </si>
  <si>
    <t>SAW  CUT EXISTING (AC/PCC)</t>
  </si>
  <si>
    <t>TRENCH SHORING (5'-10' DEEP)</t>
  </si>
  <si>
    <t>TRENCH SHORING (11'-15' DEEP)</t>
  </si>
  <si>
    <t>TRENCH SHORING (16'-20' DEEP)</t>
  </si>
  <si>
    <t>SURVEY MONUMENT, PER M-10</t>
  </si>
  <si>
    <t>MISCELLANEOUS PUBLIC ITEMS</t>
  </si>
  <si>
    <t>BIKE LANE SIGNING AND STRIPING</t>
  </si>
  <si>
    <t>PROJECT NAME:</t>
  </si>
  <si>
    <t>ENGINEER'S SIGNATURE</t>
  </si>
  <si>
    <t>RCE</t>
  </si>
  <si>
    <t>ITEM DESCRIPTION</t>
  </si>
  <si>
    <t>QUANTITY</t>
  </si>
  <si>
    <t>COST</t>
  </si>
  <si>
    <t>SUBTOTAL:</t>
  </si>
  <si>
    <t>FOR SEAL</t>
  </si>
  <si>
    <t>IMPROVEMENT PLAN</t>
  </si>
  <si>
    <t>0-4000'</t>
  </si>
  <si>
    <t xml:space="preserve">&gt;4,000' </t>
  </si>
  <si>
    <t xml:space="preserve">&gt;5,000 </t>
  </si>
  <si>
    <t>0-5,000</t>
  </si>
  <si>
    <t>24" STEEL CASING CITY S-8</t>
  </si>
  <si>
    <t>CURB RAMPS, PER G27 (TYPE A &amp; B, NEW CONSTRUCTION)</t>
  </si>
  <si>
    <t>CURB RAMPS, ALLEY, PER G-31 (TYPE D)</t>
  </si>
  <si>
    <t>CURB RAMPS, PER G-28, G-29 (TYPE A-1, B-1 &amp; C, EXIST SIDEWALK)</t>
  </si>
  <si>
    <t>UNIT</t>
  </si>
  <si>
    <t>UNIT COST</t>
  </si>
  <si>
    <t>MEDIAN PCC, (INTERLOCKING PAVERS)</t>
  </si>
  <si>
    <t>ENGINEERING FIRM:</t>
  </si>
  <si>
    <t>PUBLIC STORM DRAIN</t>
  </si>
  <si>
    <t>CLASS II AGGREGATE BASE PAVING (6" SURFACE)</t>
  </si>
  <si>
    <t>CLASS II AGGREGATE BASE PAVING (8" SURFACE)</t>
  </si>
  <si>
    <t>CLASS II AGGREGATE BASE PAVING (12" SURFACE)</t>
  </si>
  <si>
    <t>CLASS II AGGREGATE BASE PAVING (14" SURFACE)</t>
  </si>
  <si>
    <t>CLASS II AGGREGATE BASE PAVING (16" SURFACE)</t>
  </si>
  <si>
    <t>CLASS II AGGREGATE BASE PAVING (18+" SURFACE)</t>
  </si>
  <si>
    <t>PUBLIC PVC WATER MAINS</t>
  </si>
  <si>
    <t>DATE</t>
  </si>
  <si>
    <t>PRINT NAME</t>
  </si>
  <si>
    <t>EXP.</t>
  </si>
  <si>
    <t>TOTAL COST ESTIMATE FOR IMPROVEMENT PLAN:</t>
  </si>
  <si>
    <t>CROSS-GUTTER, PER G-12 &amp; 13, CITY GS-9</t>
  </si>
  <si>
    <t>MEDIAN CURB, PER CITY GS-18</t>
  </si>
  <si>
    <t>SEWER MANHOLE, PER CITY S-1 (3'X5')</t>
  </si>
  <si>
    <t>EXISTING MANHOLE REHABILITATION, PER CITY S-1A</t>
  </si>
  <si>
    <t>SEWER DROP MANHOLE, PER CITY S-2</t>
  </si>
  <si>
    <t>SEWER SHALLOW MANHOLE, PER CITY S-3</t>
  </si>
  <si>
    <t>SEWER MAIN CLEANOUT, PER CITY S-6</t>
  </si>
  <si>
    <t>SEWER LATERAL, PER CITY S-7</t>
  </si>
  <si>
    <t>8" PVC SEWER MAIN, PER CITY S-5</t>
  </si>
  <si>
    <t>10" PVC SEWER MAIN, PER CITY S-5</t>
  </si>
  <si>
    <t>TRAFFIC CONTROL</t>
  </si>
  <si>
    <t>18" RCP STORM DRAIN PER CITY DS-2</t>
  </si>
  <si>
    <t>24" RCP STORM DRAIN PER CITY DS-2</t>
  </si>
  <si>
    <t>30" RCP STORM DRAIN PER CITY DS-2</t>
  </si>
  <si>
    <t>36" RCP STORM DRAIN PER CITY DS-2</t>
  </si>
  <si>
    <t>42" RCP STORM DRAIN PER CITY DS-2</t>
  </si>
  <si>
    <t>48" RCP STORM DRAIN PER CITY DS-2</t>
  </si>
  <si>
    <t>54" RCP STORM DRAIN PER CITY DS-2</t>
  </si>
  <si>
    <t>60" RCP STORM DRAIN PER CITY DS-2</t>
  </si>
  <si>
    <t>CONCRETE PIPE COLLAR, PER CITY DS-5</t>
  </si>
  <si>
    <t>2" AND SMALLER BACKFLOW PER CMWD W-6</t>
  </si>
  <si>
    <t>MANUAL AIR RELEASE/BLOW OFF (2") PER CMWD W-10</t>
  </si>
  <si>
    <t>AIR-VACUUM VALVE ASS'Y(2"), PER CMWD W-11</t>
  </si>
  <si>
    <t>FIRE HYDRANT ASSY PER CMWD W-17, 18</t>
  </si>
  <si>
    <t>REMOVAL OF EXISTING WATER SERVICE</t>
  </si>
  <si>
    <t>PUBLIC SEWER</t>
  </si>
  <si>
    <t>CURB INLET MEDIAN, PER D-45 (TYPE J)</t>
  </si>
  <si>
    <t>CURB OUTLET, PER D-25A (TYPE A)</t>
  </si>
  <si>
    <t>STRAIGHT HEAD WALL PER D-30 (TYPE A)</t>
  </si>
  <si>
    <t>6" CURB PER G-1</t>
  </si>
  <si>
    <t>ROLLED CURB, PER G-4A</t>
  </si>
  <si>
    <t>DRAINAGE DITCH, PER D-75 (TYPE B or D)</t>
  </si>
  <si>
    <t>RIP RAP, PER D-40 (NO. 3 BACKING)</t>
  </si>
  <si>
    <t>18" STEEL CASING CITY S-8</t>
  </si>
  <si>
    <t>CONCRETE ENCASEMENT</t>
  </si>
  <si>
    <t>ADJUST SEWER MH FRAME AND COVER TO GRADE</t>
  </si>
  <si>
    <t>SEWER LATERAL (DEEP CUT), PER CITY S-8</t>
  </si>
  <si>
    <t>ADDITIONAL ITEM</t>
  </si>
  <si>
    <t>SECTION 1 - PUBLIC DRAINAGE</t>
  </si>
  <si>
    <t>18" RCP STORM DRAIN(WT JOINTS)PER DS-2</t>
  </si>
  <si>
    <t>24" RCP STORM DRAIN(WT JOINTS)PER DS-2</t>
  </si>
  <si>
    <t>36" RCP STORM DRAIN(WT JOINTS)PER DS-2</t>
  </si>
  <si>
    <t>42" RCP STORM DRAIN(WT JOINTS)PER DS-2</t>
  </si>
  <si>
    <t>48" RCP STORM DRAIN(WT JOINTS)PER DS-2</t>
  </si>
  <si>
    <t>54" RCP STORM DRAIN(WT JOINTS)PER DS-2</t>
  </si>
  <si>
    <t>60" RCP STORM DRAIN(WT JOINTS)PER DS-2</t>
  </si>
  <si>
    <t>30" RCP STORM DRAIN(WT JOINTS)PER DS-2</t>
  </si>
  <si>
    <t>WING/U TYPE HEAD WALL PER D-35 A &amp; B 
(60" TO 84")</t>
  </si>
  <si>
    <t>WING/U TYPE HEAD WALL PER D-34/35 A &amp; B 
(18" TO 36"/36" TO 60")</t>
  </si>
  <si>
    <t>SECTION 2 - PUBLIC SURFACE IMPROVEMENTS</t>
  </si>
  <si>
    <t>SECTION 3- MISCELLANEOUS PUBLIC IMPROVEMENTS</t>
  </si>
  <si>
    <t>SECTION 3- MISCELLANEOUS PUBLIC IMPROVEMENTS (CONTINUE):</t>
  </si>
  <si>
    <t>SECTION 4- PUBLIC TRAFFIC</t>
  </si>
  <si>
    <t>SECTION 5- PUBLIC SEWER FACILITIES</t>
  </si>
  <si>
    <t>SECTION 6- PUBLIC WATER FACILITIES</t>
  </si>
  <si>
    <t>15% Contingencies:</t>
  </si>
  <si>
    <t>TOTAL OF SECTION 2:</t>
  </si>
  <si>
    <t>TOTAL OF SECTION 1:</t>
  </si>
  <si>
    <t>AC PAVING (6" SURFACE)</t>
  </si>
  <si>
    <t>CLASS II AGGREGATE BASE PAVING (4" SURFACE)</t>
  </si>
  <si>
    <t>ALLEY DRIVEWAY, PER G-14E</t>
  </si>
  <si>
    <t>MEDIAN PCC, (DECORATIVE/ STAMPED CONCRETE)</t>
  </si>
  <si>
    <t xml:space="preserve">RETAINING WALL, MASONRY </t>
  </si>
  <si>
    <t>PEDESTRIAN BARRICADE (CONSTRUCTION)</t>
  </si>
  <si>
    <t>TOTAL OF SECTION 3:</t>
  </si>
  <si>
    <t>DETECTOR LOOP REPLACEMENT</t>
  </si>
  <si>
    <t>PEDESTRIAN LIGHT PER CITY STANDARDS</t>
  </si>
  <si>
    <t>STREET LIGHT, E-2, PER CITY STANDARDS</t>
  </si>
  <si>
    <t>TOTAL OF SECTION 4:</t>
  </si>
  <si>
    <t>TRAFFIC SIGNAL MODIFICATION</t>
  </si>
  <si>
    <t>FLASHING PEDESTRIAN BEACON</t>
  </si>
  <si>
    <t>TOTAL OF SECTION 5:</t>
  </si>
  <si>
    <t>4" FIRE BACKFLOW PER CMWD W-9</t>
  </si>
  <si>
    <t>6" FIRE BACKFLOW PER CMWD W-9</t>
  </si>
  <si>
    <t>8" FIRE BACKFLOW PER CMWD W-9</t>
  </si>
  <si>
    <t>RESTRAINT JOINTS</t>
  </si>
  <si>
    <t>TREE WELL PER SD COUNTY GREEN STREET STDS</t>
  </si>
  <si>
    <t>GRAVEL BAGS</t>
  </si>
  <si>
    <t>SILT FENCE</t>
  </si>
  <si>
    <t>FIBER ROLLS</t>
  </si>
  <si>
    <t>HYDROSEED</t>
  </si>
  <si>
    <t>BONDED FIBER MIX</t>
  </si>
  <si>
    <t>TOTAL OF SECTION 6:</t>
  </si>
  <si>
    <t>TOTAL OF SECTION 7:</t>
  </si>
  <si>
    <t>SECTION 7- EROSION CONTROL (IF NO GRADING PLAN)</t>
  </si>
  <si>
    <t>ALL STANDARD DRAWINGS ARE PER SAN DIEGO REGIONAL STANDARD DRAWING (SDRSD) UNLESS OTHERWISE NOTED AS MODIFIED BY CITY OF CARLSBAD STANDARDS.</t>
  </si>
  <si>
    <t>BOND ESTIMATE</t>
  </si>
  <si>
    <t xml:space="preserve">SIDEWALK REMOVAL AND DISPOSAL </t>
  </si>
  <si>
    <t>GRADED</t>
  </si>
  <si>
    <t xml:space="preserve">STREET STRIPING </t>
  </si>
  <si>
    <t>IMPROVEMENT BOND ESTIMATE</t>
  </si>
  <si>
    <t>STREET SIGN</t>
  </si>
  <si>
    <r>
      <t>PULL BOX</t>
    </r>
    <r>
      <rPr>
        <sz val="14"/>
        <color rgb="FFFF0000"/>
        <rFont val="Arial"/>
        <family val="2"/>
      </rPr>
      <t xml:space="preserve"> </t>
    </r>
    <r>
      <rPr>
        <sz val="14"/>
        <rFont val="Arial"/>
        <family val="2"/>
      </rPr>
      <t>(ALL TYPES)</t>
    </r>
  </si>
  <si>
    <t xml:space="preserve">12" PVC SEWER MAIN, PER CITY S-5 </t>
  </si>
  <si>
    <r>
      <t>NARROW TRENCHING, CITY</t>
    </r>
    <r>
      <rPr>
        <sz val="14"/>
        <rFont val="Arial"/>
        <family val="2"/>
      </rPr>
      <t xml:space="preserve"> GS-24</t>
    </r>
  </si>
  <si>
    <r>
      <t>TRENCH RESURFACING, PER CI</t>
    </r>
    <r>
      <rPr>
        <sz val="14"/>
        <rFont val="Arial"/>
        <family val="2"/>
      </rPr>
      <t>TY GS-25, 26, 27</t>
    </r>
  </si>
  <si>
    <r>
      <t xml:space="preserve">DRIVEWAY, PER G-14A, B, C, </t>
    </r>
    <r>
      <rPr>
        <sz val="14"/>
        <rFont val="Arial"/>
        <family val="2"/>
      </rPr>
      <t>D</t>
    </r>
  </si>
  <si>
    <r>
      <t xml:space="preserve">8" PVC WATER MAIN PER </t>
    </r>
    <r>
      <rPr>
        <sz val="14"/>
        <rFont val="Arial"/>
        <family val="2"/>
      </rPr>
      <t>CMWD W-2</t>
    </r>
    <r>
      <rPr>
        <sz val="14"/>
        <color theme="1"/>
        <rFont val="Arial"/>
        <family val="2"/>
      </rPr>
      <t xml:space="preserve"> </t>
    </r>
  </si>
  <si>
    <r>
      <t>10" PVC WATER MAIN PER</t>
    </r>
    <r>
      <rPr>
        <sz val="14"/>
        <rFont val="Arial"/>
        <family val="2"/>
      </rPr>
      <t xml:space="preserve"> CMWD W-2</t>
    </r>
    <r>
      <rPr>
        <sz val="14"/>
        <color theme="1"/>
        <rFont val="Arial"/>
        <family val="2"/>
      </rPr>
      <t xml:space="preserve"> </t>
    </r>
  </si>
  <si>
    <r>
      <t xml:space="preserve">12" PVC WATER MAIN PER </t>
    </r>
    <r>
      <rPr>
        <sz val="14"/>
        <rFont val="Arial"/>
        <family val="2"/>
      </rPr>
      <t>CMWD W-2</t>
    </r>
  </si>
  <si>
    <r>
      <t xml:space="preserve">16" PVC WATER MAIN PER </t>
    </r>
    <r>
      <rPr>
        <sz val="14"/>
        <rFont val="Arial"/>
        <family val="2"/>
      </rPr>
      <t>CMWD W-2</t>
    </r>
    <r>
      <rPr>
        <sz val="14"/>
        <color rgb="FF7030A0"/>
        <rFont val="Arial"/>
        <family val="2"/>
      </rPr>
      <t xml:space="preserve"> </t>
    </r>
  </si>
  <si>
    <r>
      <t xml:space="preserve">THRUST BLOCK, PER </t>
    </r>
    <r>
      <rPr>
        <sz val="14"/>
        <rFont val="Arial"/>
        <family val="2"/>
      </rPr>
      <t xml:space="preserve">CMWD W-19 </t>
    </r>
  </si>
  <si>
    <t>EMAIL ADDRESS:</t>
  </si>
  <si>
    <t>DWG No.:</t>
  </si>
  <si>
    <t>PLAN I.D.:</t>
  </si>
  <si>
    <t>EXHIBIT A</t>
  </si>
  <si>
    <t>CITY OF CARLSBAD</t>
  </si>
  <si>
    <t>IMP NO.:</t>
  </si>
  <si>
    <t>CONNECT TO EXISTING MANHOLE &amp; RECHANNEL</t>
  </si>
  <si>
    <t>ANCHOR WALL/CUTOFF WALL PER SP-07</t>
  </si>
  <si>
    <t>1" WTR SERV. PER CMWD W-3  (W/O METER)</t>
  </si>
  <si>
    <t>2" WTR SERV. PER CMWD W-4 (W/O METER)</t>
  </si>
  <si>
    <t>1" WTR SERV. WITH FIRE SPRINKLER CMWD W-5 (W/O METER)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</si>
</sst>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2"/>
      <name val="Arial Narrow"/>
      <family val="2"/>
    </font>
    <font>
      <sz val="12"/>
      <name val="Arial"/>
      <family val="2"/>
    </font>
    <font>
      <u/>
      <sz val="16"/>
      <name val="Arial"/>
      <family val="2"/>
    </font>
    <font>
      <sz val="11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sz val="12"/>
      <color indexed="22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sz val="14"/>
      <color indexed="55"/>
      <name val="Arial"/>
      <family val="2"/>
    </font>
    <font>
      <b/>
      <sz val="14"/>
      <name val="Arial"/>
      <family val="2"/>
    </font>
    <font>
      <b/>
      <u val="double"/>
      <sz val="14"/>
      <name val="Arial"/>
      <family val="2"/>
    </font>
    <font>
      <b/>
      <i/>
      <u/>
      <sz val="14"/>
      <name val="Arial"/>
      <family val="2"/>
    </font>
    <font>
      <sz val="14"/>
      <name val="Arial Narrow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4"/>
      <color rgb="FFFF0000"/>
      <name val="Arial"/>
      <family val="2"/>
    </font>
    <font>
      <sz val="14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0" fontId="2" fillId="0" borderId="0" xfId="0" applyFont="1" applyAlignment="1">
      <alignment horizontal="right"/>
    </xf>
    <xf numFmtId="0" fontId="3" fillId="0" borderId="4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7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4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0" fillId="0" borderId="9" xfId="0" applyBorder="1"/>
    <xf numFmtId="0" fontId="6" fillId="0" borderId="0" xfId="0" applyFont="1"/>
    <xf numFmtId="0" fontId="1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2" fillId="0" borderId="22" xfId="0" applyFont="1" applyBorder="1"/>
    <xf numFmtId="0" fontId="4" fillId="0" borderId="7" xfId="0" applyFont="1" applyBorder="1"/>
    <xf numFmtId="0" fontId="4" fillId="0" borderId="2" xfId="0" applyFont="1" applyBorder="1"/>
    <xf numFmtId="0" fontId="7" fillId="0" borderId="0" xfId="0" applyFont="1" applyAlignment="1">
      <alignment horizontal="center"/>
    </xf>
    <xf numFmtId="0" fontId="9" fillId="0" borderId="9" xfId="0" applyFont="1" applyBorder="1"/>
    <xf numFmtId="0" fontId="7" fillId="0" borderId="0" xfId="0" applyFont="1" applyAlignment="1">
      <alignment horizontal="center" vertical="center"/>
    </xf>
    <xf numFmtId="0" fontId="6" fillId="0" borderId="4" xfId="0" applyFont="1" applyBorder="1"/>
    <xf numFmtId="0" fontId="6" fillId="0" borderId="0" xfId="0" applyFont="1" applyAlignment="1">
      <alignment horizontal="left"/>
    </xf>
    <xf numFmtId="0" fontId="6" fillId="0" borderId="7" xfId="0" applyFont="1" applyBorder="1"/>
    <xf numFmtId="0" fontId="2" fillId="0" borderId="0" xfId="0" applyFont="1" applyAlignment="1">
      <alignment vertical="top"/>
    </xf>
    <xf numFmtId="0" fontId="14" fillId="2" borderId="12" xfId="0" applyFont="1" applyFill="1" applyBorder="1" applyAlignment="1">
      <alignment horizontal="center"/>
    </xf>
    <xf numFmtId="0" fontId="7" fillId="0" borderId="19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7" fillId="0" borderId="34" xfId="0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8" fontId="7" fillId="0" borderId="3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8" fontId="7" fillId="0" borderId="5" xfId="0" applyNumberFormat="1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164" fontId="14" fillId="0" borderId="17" xfId="0" applyNumberFormat="1" applyFont="1" applyBorder="1" applyAlignment="1">
      <alignment horizontal="right"/>
    </xf>
    <xf numFmtId="164" fontId="14" fillId="0" borderId="19" xfId="0" applyNumberFormat="1" applyFont="1" applyBorder="1" applyAlignment="1">
      <alignment horizontal="right"/>
    </xf>
    <xf numFmtId="8" fontId="7" fillId="0" borderId="7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7" fillId="0" borderId="5" xfId="0" applyFont="1" applyBorder="1" applyAlignment="1">
      <alignment horizontal="center"/>
    </xf>
    <xf numFmtId="0" fontId="14" fillId="0" borderId="3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8" fontId="7" fillId="0" borderId="0" xfId="0" applyNumberFormat="1" applyFont="1" applyAlignment="1">
      <alignment horizontal="right"/>
    </xf>
    <xf numFmtId="8" fontId="7" fillId="0" borderId="17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8" fontId="7" fillId="0" borderId="3" xfId="0" applyNumberFormat="1" applyFont="1" applyBorder="1" applyAlignment="1">
      <alignment horizontal="right" wrapText="1"/>
    </xf>
    <xf numFmtId="0" fontId="7" fillId="0" borderId="5" xfId="0" applyFont="1" applyBorder="1" applyAlignment="1">
      <alignment horizontal="center" wrapText="1"/>
    </xf>
    <xf numFmtId="0" fontId="14" fillId="0" borderId="2" xfId="0" applyFont="1" applyBorder="1" applyAlignment="1">
      <alignment horizontal="right"/>
    </xf>
    <xf numFmtId="164" fontId="14" fillId="0" borderId="18" xfId="0" applyNumberFormat="1" applyFont="1" applyBorder="1" applyAlignment="1">
      <alignment horizontal="right"/>
    </xf>
    <xf numFmtId="4" fontId="14" fillId="2" borderId="13" xfId="0" applyNumberFormat="1" applyFont="1" applyFill="1" applyBorder="1" applyAlignment="1">
      <alignment horizontal="center" vertical="center"/>
    </xf>
    <xf numFmtId="8" fontId="7" fillId="0" borderId="15" xfId="0" applyNumberFormat="1" applyFont="1" applyBorder="1" applyAlignment="1">
      <alignment horizontal="right" wrapText="1"/>
    </xf>
    <xf numFmtId="8" fontId="7" fillId="0" borderId="15" xfId="0" applyNumberFormat="1" applyFont="1" applyBorder="1" applyAlignment="1">
      <alignment horizontal="right"/>
    </xf>
    <xf numFmtId="8" fontId="7" fillId="0" borderId="19" xfId="0" applyNumberFormat="1" applyFont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4" fillId="2" borderId="12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7" fillId="0" borderId="16" xfId="0" quotePrefix="1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center"/>
    </xf>
    <xf numFmtId="8" fontId="7" fillId="0" borderId="5" xfId="0" applyNumberFormat="1" applyFont="1" applyBorder="1" applyAlignment="1">
      <alignment horizontal="right" wrapText="1"/>
    </xf>
    <xf numFmtId="0" fontId="7" fillId="0" borderId="21" xfId="0" applyFont="1" applyBorder="1" applyAlignment="1">
      <alignment horizontal="left" vertical="center" wrapText="1"/>
    </xf>
    <xf numFmtId="44" fontId="16" fillId="0" borderId="14" xfId="1" applyFont="1" applyBorder="1" applyAlignment="1">
      <alignment horizontal="left" vertical="center"/>
    </xf>
    <xf numFmtId="44" fontId="7" fillId="0" borderId="2" xfId="1" applyFont="1" applyBorder="1" applyAlignment="1">
      <alignment horizontal="center"/>
    </xf>
    <xf numFmtId="44" fontId="7" fillId="0" borderId="18" xfId="1" applyFont="1" applyBorder="1" applyAlignment="1">
      <alignment horizontal="right"/>
    </xf>
    <xf numFmtId="8" fontId="7" fillId="0" borderId="36" xfId="0" applyNumberFormat="1" applyFont="1" applyBorder="1" applyAlignment="1">
      <alignment horizontal="right"/>
    </xf>
    <xf numFmtId="0" fontId="14" fillId="0" borderId="0" xfId="0" applyFont="1" applyAlignment="1">
      <alignment horizontal="right"/>
    </xf>
    <xf numFmtId="44" fontId="7" fillId="0" borderId="2" xfId="1" applyFont="1" applyBorder="1" applyAlignment="1">
      <alignment horizontal="right"/>
    </xf>
    <xf numFmtId="14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6" fillId="0" borderId="8" xfId="0" applyFont="1" applyBorder="1" applyAlignment="1">
      <alignment horizontal="left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9" xfId="0" applyFont="1" applyBorder="1" applyAlignment="1">
      <alignment horizontal="center"/>
    </xf>
    <xf numFmtId="0" fontId="2" fillId="0" borderId="2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9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8FA1E-D9CA-4304-AB24-DC8DCB1EEC6C}">
  <dimension ref="A1:IV43"/>
  <sheetViews>
    <sheetView view="pageBreakPreview" topLeftCell="A17" zoomScale="104" zoomScaleNormal="100" zoomScaleSheetLayoutView="104" workbookViewId="0">
      <selection activeCell="J40" sqref="J40"/>
    </sheetView>
  </sheetViews>
  <sheetFormatPr defaultRowHeight="12.75" x14ac:dyDescent="0.2"/>
  <cols>
    <col min="7" max="7" width="8.28515625" customWidth="1"/>
    <col min="10" max="10" width="10.28515625" customWidth="1"/>
  </cols>
  <sheetData>
    <row r="1" spans="1:21" ht="18" x14ac:dyDescent="0.25">
      <c r="A1" s="104" t="s">
        <v>215</v>
      </c>
      <c r="B1" s="104"/>
      <c r="C1" s="104"/>
      <c r="D1" s="104"/>
      <c r="E1" s="104"/>
      <c r="F1" s="104"/>
      <c r="G1" s="104"/>
      <c r="H1" s="104"/>
      <c r="I1" s="104"/>
      <c r="J1" s="104"/>
      <c r="K1" s="28"/>
      <c r="L1" s="26"/>
      <c r="M1" s="26"/>
      <c r="O1" s="10"/>
    </row>
    <row r="2" spans="1:21" ht="20.25" x14ac:dyDescent="0.25">
      <c r="A2" s="105" t="s">
        <v>199</v>
      </c>
      <c r="B2" s="105"/>
      <c r="C2" s="105"/>
      <c r="D2" s="105"/>
      <c r="E2" s="105"/>
      <c r="F2" s="105"/>
      <c r="G2" s="105"/>
      <c r="H2" s="105"/>
      <c r="I2" s="105"/>
      <c r="J2" s="105"/>
      <c r="K2" s="28"/>
      <c r="L2" s="26"/>
      <c r="M2" s="26"/>
      <c r="O2" s="11"/>
    </row>
    <row r="3" spans="1:21" ht="19.5" customHeight="1" x14ac:dyDescent="0.25">
      <c r="A3" s="106" t="s">
        <v>214</v>
      </c>
      <c r="B3" s="106"/>
      <c r="C3" s="106"/>
      <c r="D3" s="106"/>
      <c r="E3" s="106"/>
      <c r="F3" s="106"/>
      <c r="G3" s="106"/>
      <c r="H3" s="106"/>
      <c r="I3" s="106"/>
      <c r="J3" s="106"/>
      <c r="K3" s="12"/>
      <c r="L3" s="12"/>
      <c r="M3" s="12"/>
      <c r="N3" s="12"/>
      <c r="O3" s="12"/>
    </row>
    <row r="4" spans="1:21" ht="11.25" customHeight="1" x14ac:dyDescent="0.25">
      <c r="F4" s="1"/>
      <c r="H4" s="12"/>
      <c r="I4" s="12"/>
      <c r="J4" s="12"/>
      <c r="K4" s="12"/>
      <c r="L4" s="12"/>
      <c r="M4" s="12"/>
      <c r="N4" s="12"/>
      <c r="O4" s="12"/>
    </row>
    <row r="5" spans="1:21" ht="11.25" customHeight="1" x14ac:dyDescent="0.25">
      <c r="F5" s="1"/>
      <c r="H5" s="12"/>
      <c r="I5" s="12"/>
      <c r="J5" s="12"/>
      <c r="K5" s="12"/>
      <c r="L5" s="12"/>
      <c r="M5" s="12"/>
      <c r="N5" s="12"/>
      <c r="O5" s="12"/>
    </row>
    <row r="6" spans="1:21" ht="18" x14ac:dyDescent="0.25">
      <c r="A6" s="12"/>
      <c r="B6" s="12"/>
      <c r="C6" s="12"/>
      <c r="D6" s="12"/>
      <c r="E6" s="12"/>
      <c r="F6" s="1"/>
      <c r="G6" s="1"/>
      <c r="H6" s="12"/>
      <c r="I6" s="12"/>
      <c r="L6" s="1"/>
      <c r="M6" s="12"/>
      <c r="N6" s="12"/>
      <c r="O6" s="12"/>
      <c r="R6" s="12"/>
      <c r="S6" s="12"/>
      <c r="T6" s="12"/>
      <c r="U6" s="12"/>
    </row>
    <row r="7" spans="1:21" ht="18" customHeight="1" x14ac:dyDescent="0.2">
      <c r="A7" s="15" t="s">
        <v>76</v>
      </c>
      <c r="B7" s="1"/>
      <c r="C7" s="1"/>
      <c r="D7" s="101"/>
      <c r="E7" s="101"/>
      <c r="F7" s="101"/>
      <c r="G7" s="101"/>
      <c r="H7" s="101"/>
      <c r="I7" s="101"/>
      <c r="J7" s="101"/>
      <c r="K7" s="1"/>
      <c r="L7" s="1"/>
      <c r="M7" s="1"/>
    </row>
    <row r="8" spans="1:21" ht="18" customHeight="1" x14ac:dyDescent="0.2">
      <c r="A8" s="14" t="s">
        <v>213</v>
      </c>
      <c r="B8" s="5"/>
      <c r="C8" s="5"/>
      <c r="D8" s="5"/>
      <c r="E8" s="5"/>
      <c r="F8" s="1"/>
      <c r="G8" s="1"/>
      <c r="H8" s="1"/>
      <c r="I8" s="1"/>
      <c r="J8" s="1"/>
      <c r="K8" s="1"/>
      <c r="L8" s="1"/>
      <c r="M8" s="1"/>
    </row>
    <row r="9" spans="1:21" ht="18" customHeight="1" x14ac:dyDescent="0.2">
      <c r="A9" s="14" t="s">
        <v>216</v>
      </c>
      <c r="B9" s="5"/>
      <c r="C9" s="5"/>
      <c r="D9" s="103"/>
      <c r="E9" s="103"/>
      <c r="F9" s="102"/>
      <c r="G9" s="102"/>
      <c r="H9" s="102"/>
      <c r="I9" s="102"/>
      <c r="J9" s="102"/>
      <c r="K9" s="1"/>
      <c r="L9" s="1"/>
      <c r="M9" s="1"/>
    </row>
    <row r="10" spans="1:21" ht="18" customHeight="1" x14ac:dyDescent="0.2">
      <c r="A10" s="14" t="s">
        <v>212</v>
      </c>
      <c r="D10" s="101"/>
      <c r="E10" s="16"/>
      <c r="F10" s="101"/>
      <c r="G10" s="101"/>
      <c r="H10" s="27"/>
      <c r="I10" s="27"/>
      <c r="J10" s="27"/>
      <c r="K10" s="15"/>
      <c r="L10" s="1"/>
      <c r="M10" s="20"/>
      <c r="N10" s="20"/>
      <c r="O10" s="20"/>
      <c r="P10" s="2"/>
    </row>
    <row r="11" spans="1:21" ht="18" customHeight="1" x14ac:dyDescent="0.2">
      <c r="A11" s="14"/>
      <c r="D11" s="1"/>
      <c r="F11" s="1"/>
      <c r="G11" s="1"/>
      <c r="H11" s="15"/>
      <c r="I11" s="15"/>
      <c r="J11" s="15"/>
      <c r="K11" s="15"/>
      <c r="L11" s="1"/>
      <c r="M11" s="20"/>
      <c r="N11" s="20"/>
      <c r="O11" s="20"/>
      <c r="P11" s="2"/>
    </row>
    <row r="12" spans="1:21" ht="18" customHeight="1" x14ac:dyDescent="0.2">
      <c r="A12" s="14"/>
      <c r="D12" s="1"/>
      <c r="F12" s="1"/>
      <c r="G12" s="1"/>
      <c r="H12" s="15"/>
      <c r="I12" s="15"/>
      <c r="J12" s="15"/>
      <c r="K12" s="15"/>
      <c r="L12" s="1"/>
      <c r="M12" s="20"/>
      <c r="N12" s="20"/>
      <c r="O12" s="20"/>
      <c r="P12" s="2"/>
    </row>
    <row r="13" spans="1:21" ht="18" customHeight="1" x14ac:dyDescent="0.2">
      <c r="A13" s="14"/>
      <c r="D13" s="1"/>
      <c r="F13" s="1"/>
      <c r="G13" s="1"/>
      <c r="H13" s="15"/>
      <c r="I13" s="15"/>
      <c r="J13" s="15"/>
      <c r="K13" s="15"/>
      <c r="L13" s="1"/>
      <c r="M13" s="20"/>
      <c r="N13" s="20"/>
      <c r="O13" s="20"/>
      <c r="P13" s="2"/>
    </row>
    <row r="14" spans="1:21" ht="18" customHeight="1" x14ac:dyDescent="0.2">
      <c r="A14" s="14"/>
      <c r="D14" s="1"/>
      <c r="F14" s="1"/>
      <c r="G14" s="1"/>
      <c r="H14" s="15"/>
      <c r="I14" s="15"/>
      <c r="J14" s="15"/>
      <c r="K14" s="15"/>
      <c r="L14" s="1"/>
      <c r="M14" s="20"/>
      <c r="N14" s="20"/>
      <c r="O14" s="20"/>
      <c r="P14" s="2"/>
    </row>
    <row r="15" spans="1:21" ht="18" customHeight="1" x14ac:dyDescent="0.2">
      <c r="A15" s="14"/>
      <c r="D15" s="1"/>
      <c r="F15" s="1"/>
      <c r="G15" s="1"/>
      <c r="H15" s="15"/>
      <c r="I15" s="15"/>
      <c r="J15" s="15"/>
      <c r="K15" s="15"/>
      <c r="L15" s="1"/>
      <c r="M15" s="20"/>
      <c r="N15" s="20"/>
      <c r="O15" s="20"/>
      <c r="P15" s="2"/>
    </row>
    <row r="16" spans="1:21" ht="18" customHeight="1" x14ac:dyDescent="0.2">
      <c r="A16" s="14"/>
      <c r="D16" s="1"/>
      <c r="F16" s="1"/>
      <c r="G16" s="1"/>
      <c r="H16" s="15"/>
      <c r="I16" s="15"/>
      <c r="J16" s="15"/>
      <c r="K16" s="15"/>
      <c r="L16" s="1"/>
      <c r="M16" s="20"/>
      <c r="N16" s="20"/>
      <c r="O16" s="20"/>
      <c r="P16" s="2"/>
    </row>
    <row r="17" spans="1:18" ht="18" customHeight="1" x14ac:dyDescent="0.2">
      <c r="A17" s="14"/>
      <c r="B17" s="1"/>
      <c r="D17" s="1"/>
      <c r="E17" s="15"/>
      <c r="F17" s="1"/>
      <c r="G17" s="1"/>
      <c r="H17" s="15"/>
      <c r="I17" s="15"/>
      <c r="J17" s="1"/>
      <c r="K17" s="1"/>
      <c r="L17" s="1"/>
      <c r="M17" s="20"/>
      <c r="N17" s="20"/>
      <c r="O17" s="20"/>
      <c r="P17" s="2"/>
    </row>
    <row r="18" spans="1:18" ht="18" customHeight="1" x14ac:dyDescent="0.2">
      <c r="A18" s="14"/>
      <c r="D18" s="1"/>
      <c r="F18" s="1"/>
      <c r="G18" s="1"/>
      <c r="H18" s="1"/>
      <c r="I18" s="1"/>
      <c r="J18" s="1"/>
      <c r="K18" s="1"/>
      <c r="L18" s="1"/>
      <c r="M18" s="20"/>
      <c r="N18" s="20"/>
      <c r="O18" s="20"/>
      <c r="P18" s="2"/>
    </row>
    <row r="19" spans="1:18" ht="18" customHeight="1" x14ac:dyDescent="0.2">
      <c r="A19" s="14"/>
      <c r="D19" s="1"/>
      <c r="F19" s="1"/>
      <c r="G19" s="1"/>
      <c r="H19" s="1"/>
      <c r="I19" s="1"/>
      <c r="J19" s="1"/>
      <c r="K19" s="1"/>
      <c r="L19" s="1"/>
      <c r="M19" s="20"/>
      <c r="N19" s="20"/>
      <c r="O19" s="20"/>
      <c r="P19" s="2"/>
    </row>
    <row r="20" spans="1:18" ht="18" customHeight="1" x14ac:dyDescent="0.2">
      <c r="A20" s="14" t="s">
        <v>96</v>
      </c>
      <c r="B20" s="1"/>
      <c r="D20" s="5"/>
      <c r="E20" s="5"/>
      <c r="F20" s="1"/>
      <c r="G20" s="1"/>
      <c r="H20" s="1"/>
      <c r="I20" s="1"/>
      <c r="J20" s="1"/>
      <c r="K20" s="1"/>
      <c r="L20" s="1"/>
      <c r="M20" s="1"/>
    </row>
    <row r="21" spans="1:18" ht="18" customHeight="1" x14ac:dyDescent="0.2">
      <c r="A21" s="14" t="s">
        <v>211</v>
      </c>
      <c r="B21" s="1"/>
      <c r="D21" s="103"/>
      <c r="E21" s="103"/>
      <c r="F21" s="102"/>
      <c r="G21" s="102"/>
      <c r="H21" s="102"/>
      <c r="I21" s="102"/>
      <c r="J21" s="102"/>
      <c r="K21" s="1"/>
      <c r="L21" s="1"/>
      <c r="M21" s="1"/>
    </row>
    <row r="22" spans="1:18" ht="18" customHeight="1" x14ac:dyDescent="0.2">
      <c r="A22" s="15"/>
      <c r="B22" s="1"/>
      <c r="C22" s="1"/>
      <c r="D22" s="102"/>
      <c r="E22" s="102"/>
      <c r="F22" s="102"/>
      <c r="G22" s="102"/>
      <c r="H22" s="102"/>
      <c r="I22" s="102"/>
      <c r="J22" s="102"/>
      <c r="K22" s="1"/>
      <c r="L22" s="1"/>
      <c r="M22" s="20"/>
      <c r="N22" s="20"/>
      <c r="O22" s="20"/>
      <c r="P22" s="1"/>
    </row>
    <row r="23" spans="1:18" ht="18" customHeight="1" x14ac:dyDescent="0.2">
      <c r="D23" s="1"/>
      <c r="E23" s="1"/>
      <c r="F23" s="1"/>
      <c r="G23" s="1"/>
      <c r="H23" s="1"/>
      <c r="I23" s="1"/>
      <c r="J23" s="1"/>
      <c r="K23" s="1"/>
      <c r="M23" s="20"/>
      <c r="N23" s="20"/>
      <c r="O23" s="20"/>
      <c r="P23" s="2"/>
    </row>
    <row r="24" spans="1:18" ht="18" customHeight="1" x14ac:dyDescent="0.2">
      <c r="A24" s="107" t="s">
        <v>83</v>
      </c>
      <c r="B24" s="108"/>
      <c r="C24" s="22"/>
      <c r="D24" s="16"/>
      <c r="E24" s="21"/>
      <c r="F24" s="21"/>
      <c r="G24" s="21"/>
      <c r="H24" s="21"/>
      <c r="I24" s="21"/>
      <c r="J24" s="21"/>
      <c r="K24" s="1"/>
      <c r="M24" s="20"/>
      <c r="N24" s="20"/>
      <c r="O24" s="20"/>
      <c r="P24" s="1"/>
    </row>
    <row r="25" spans="1:18" ht="18" customHeight="1" x14ac:dyDescent="0.2">
      <c r="A25" s="109"/>
      <c r="B25" s="110"/>
      <c r="C25" s="22"/>
      <c r="D25" s="30" t="s">
        <v>77</v>
      </c>
      <c r="F25" s="10"/>
      <c r="G25" s="10"/>
      <c r="H25" s="10" t="s">
        <v>105</v>
      </c>
      <c r="I25" s="10"/>
      <c r="J25" s="10"/>
      <c r="M25" s="20"/>
      <c r="N25" s="20"/>
      <c r="O25" s="20"/>
    </row>
    <row r="26" spans="1:18" ht="18" customHeight="1" x14ac:dyDescent="0.2">
      <c r="A26" s="109"/>
      <c r="B26" s="110"/>
      <c r="C26" s="22"/>
      <c r="M26" s="20"/>
      <c r="N26" s="20"/>
      <c r="O26" s="20"/>
    </row>
    <row r="27" spans="1:18" ht="18" customHeight="1" x14ac:dyDescent="0.2">
      <c r="A27" s="111"/>
      <c r="B27" s="112"/>
      <c r="D27" s="16"/>
      <c r="E27" s="16"/>
      <c r="F27" s="16"/>
      <c r="G27" s="16"/>
      <c r="H27" s="101"/>
      <c r="I27" s="101"/>
      <c r="J27" s="101"/>
      <c r="M27" s="20"/>
      <c r="N27" s="20"/>
      <c r="O27" s="20"/>
    </row>
    <row r="28" spans="1:18" ht="18" customHeight="1" x14ac:dyDescent="0.2">
      <c r="D28" s="113" t="s">
        <v>106</v>
      </c>
      <c r="E28" s="113"/>
      <c r="F28" s="10" t="s">
        <v>78</v>
      </c>
      <c r="G28" s="10"/>
      <c r="H28" s="10" t="s">
        <v>107</v>
      </c>
      <c r="I28" s="17"/>
      <c r="J28" s="17"/>
      <c r="K28" s="2"/>
      <c r="P28" s="1"/>
      <c r="Q28" s="1"/>
      <c r="R28" s="1"/>
    </row>
    <row r="29" spans="1:18" ht="18" customHeight="1" x14ac:dyDescent="0.2"/>
    <row r="30" spans="1:18" ht="18" customHeight="1" x14ac:dyDescent="0.2">
      <c r="A30" s="1"/>
      <c r="B30" s="1"/>
      <c r="C30" s="1"/>
      <c r="D30" s="1"/>
      <c r="E30" s="1"/>
      <c r="F30" s="1"/>
      <c r="G30" s="1"/>
      <c r="K30" s="1"/>
    </row>
    <row r="31" spans="1:18" ht="18" customHeight="1" x14ac:dyDescent="0.2">
      <c r="A31" s="1"/>
      <c r="B31" s="1"/>
      <c r="C31" s="1"/>
      <c r="D31" s="1"/>
      <c r="E31" s="1"/>
      <c r="F31" s="1"/>
      <c r="G31" s="1"/>
      <c r="J31" s="99"/>
      <c r="L31" s="100"/>
      <c r="M31" s="100"/>
    </row>
    <row r="32" spans="1:18" ht="18" customHeight="1" x14ac:dyDescent="0.2">
      <c r="A32" s="1"/>
      <c r="B32" s="1"/>
      <c r="C32" s="1"/>
      <c r="D32" s="1"/>
      <c r="E32" s="1"/>
      <c r="F32" s="1"/>
      <c r="G32" s="1"/>
      <c r="I32" s="1"/>
      <c r="J32" s="18"/>
      <c r="L32" s="100"/>
      <c r="M32" s="100"/>
    </row>
    <row r="33" spans="1:256" ht="18" customHeight="1" x14ac:dyDescent="0.2">
      <c r="A33" s="1"/>
      <c r="B33" s="1"/>
      <c r="C33" s="1"/>
      <c r="D33" s="1"/>
      <c r="E33" s="1"/>
      <c r="F33" s="1"/>
      <c r="G33" s="1"/>
      <c r="I33" s="1"/>
      <c r="J33" s="18"/>
      <c r="K33" s="18"/>
      <c r="L33" s="1"/>
      <c r="M33" s="1"/>
      <c r="N33" s="1"/>
    </row>
    <row r="34" spans="1:256" ht="18" customHeight="1" x14ac:dyDescent="0.2">
      <c r="A34" s="1"/>
      <c r="B34" s="1"/>
      <c r="C34" s="1"/>
      <c r="D34" s="1"/>
      <c r="E34" s="1"/>
      <c r="F34" s="1"/>
      <c r="G34" s="1"/>
      <c r="K34" s="1"/>
      <c r="L34" s="1"/>
      <c r="M34" s="1"/>
    </row>
    <row r="35" spans="1:256" ht="18" customHeight="1" x14ac:dyDescent="0.2">
      <c r="B35" s="1"/>
      <c r="C35" s="1"/>
      <c r="D35" s="1"/>
      <c r="E35" s="1"/>
      <c r="F35" s="11"/>
      <c r="G35" s="11"/>
      <c r="H35" s="1"/>
      <c r="I35" s="1"/>
      <c r="J35" s="1"/>
      <c r="K35" s="18"/>
      <c r="L35" s="1"/>
      <c r="M35" s="1"/>
      <c r="N35" s="1"/>
    </row>
    <row r="36" spans="1:256" ht="18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256" ht="18" customHeight="1" x14ac:dyDescent="0.2">
      <c r="F37" s="1"/>
      <c r="G37" s="1"/>
      <c r="H37" s="1"/>
      <c r="I37" s="1"/>
      <c r="J37" s="1"/>
      <c r="K37" s="18"/>
      <c r="L37" s="1"/>
      <c r="M37" s="1"/>
      <c r="N37" s="1"/>
    </row>
    <row r="38" spans="1:256" ht="18" customHeight="1" x14ac:dyDescent="0.2">
      <c r="A38" s="1"/>
      <c r="B38" s="1"/>
      <c r="C38" s="1"/>
      <c r="D38" s="1"/>
      <c r="E38" s="1"/>
      <c r="F38" s="1"/>
      <c r="G38" s="1"/>
      <c r="J38" s="99"/>
      <c r="K38" s="1"/>
      <c r="L38" s="1"/>
      <c r="M38" s="1"/>
    </row>
    <row r="39" spans="1:256" ht="18" customHeight="1" x14ac:dyDescent="0.2">
      <c r="A39" s="32"/>
      <c r="B39" s="1"/>
      <c r="C39" s="1"/>
      <c r="D39" s="1"/>
      <c r="E39" s="1"/>
      <c r="F39" s="1"/>
      <c r="G39" s="1"/>
      <c r="I39" s="1"/>
      <c r="J39" s="18"/>
      <c r="K39" s="1"/>
      <c r="L39" s="1"/>
      <c r="M39" s="1"/>
    </row>
    <row r="40" spans="1:256" ht="18" customHeight="1" x14ac:dyDescent="0.2">
      <c r="J40" s="98">
        <v>45597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ht="15" x14ac:dyDescent="0.2">
      <c r="F41" s="1"/>
      <c r="G41" s="1"/>
      <c r="I41" s="1"/>
      <c r="J41" s="18"/>
    </row>
    <row r="42" spans="1:256" ht="18" x14ac:dyDescent="0.25">
      <c r="B42" s="1"/>
      <c r="C42" s="1"/>
      <c r="D42" s="1"/>
      <c r="E42" s="1"/>
      <c r="F42" s="1"/>
      <c r="G42" s="1"/>
      <c r="J42" s="19"/>
    </row>
    <row r="43" spans="1:256" ht="1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</sheetData>
  <mergeCells count="5">
    <mergeCell ref="A1:J1"/>
    <mergeCell ref="A2:J2"/>
    <mergeCell ref="A3:J3"/>
    <mergeCell ref="A24:B27"/>
    <mergeCell ref="D28:E28"/>
  </mergeCells>
  <pageMargins left="0.75" right="0.5" top="0.5" bottom="0.5" header="0" footer="0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21C23-AEF3-4AF1-B193-A73B8390C589}">
  <dimension ref="A1:L279"/>
  <sheetViews>
    <sheetView tabSelected="1" view="pageBreakPreview" topLeftCell="A172" zoomScaleNormal="100" zoomScaleSheetLayoutView="100" workbookViewId="0">
      <selection activeCell="B282" sqref="B282"/>
    </sheetView>
  </sheetViews>
  <sheetFormatPr defaultColWidth="9.140625" defaultRowHeight="15" x14ac:dyDescent="0.2"/>
  <cols>
    <col min="1" max="1" width="74.42578125" style="87" customWidth="1"/>
    <col min="2" max="2" width="18.28515625" style="2" customWidth="1"/>
    <col min="3" max="3" width="9.85546875" style="2" customWidth="1"/>
    <col min="4" max="4" width="21.140625" style="5" customWidth="1"/>
    <col min="5" max="5" width="20.7109375" style="5" customWidth="1"/>
    <col min="6" max="6" width="9.140625" style="1" hidden="1" customWidth="1"/>
    <col min="7" max="7" width="5.28515625" style="1" hidden="1" customWidth="1"/>
    <col min="8" max="8" width="2" style="1" hidden="1" customWidth="1"/>
    <col min="9" max="9" width="0.5703125" style="1" customWidth="1"/>
    <col min="10" max="16384" width="9.140625" style="1"/>
  </cols>
  <sheetData>
    <row r="1" spans="1:9" customFormat="1" ht="18.75" thickTop="1" x14ac:dyDescent="0.25">
      <c r="A1" s="114"/>
      <c r="B1" s="115"/>
      <c r="C1" s="115"/>
      <c r="D1" s="115"/>
      <c r="E1" s="116"/>
    </row>
    <row r="2" spans="1:9" customFormat="1" ht="26.25" x14ac:dyDescent="0.4">
      <c r="A2" s="117" t="s">
        <v>195</v>
      </c>
      <c r="B2" s="118"/>
      <c r="C2" s="118"/>
      <c r="D2" s="118"/>
      <c r="E2" s="119"/>
    </row>
    <row r="3" spans="1:9" customFormat="1" ht="26.25" customHeight="1" x14ac:dyDescent="0.4">
      <c r="A3" s="117" t="s">
        <v>84</v>
      </c>
      <c r="B3" s="118"/>
      <c r="C3" s="118"/>
      <c r="D3" s="118"/>
      <c r="E3" s="119"/>
    </row>
    <row r="4" spans="1:9" customFormat="1" ht="46.5" customHeight="1" thickBot="1" x14ac:dyDescent="0.25">
      <c r="A4" s="120" t="s">
        <v>194</v>
      </c>
      <c r="B4" s="121"/>
      <c r="C4" s="121"/>
      <c r="D4" s="121"/>
      <c r="E4" s="122"/>
    </row>
    <row r="5" spans="1:9" customFormat="1" ht="17.25" customHeight="1" thickTop="1" thickBot="1" x14ac:dyDescent="0.3">
      <c r="A5" s="68" t="s">
        <v>79</v>
      </c>
      <c r="B5" s="67" t="s">
        <v>80</v>
      </c>
      <c r="C5" s="33" t="s">
        <v>93</v>
      </c>
      <c r="D5" s="33" t="s">
        <v>94</v>
      </c>
      <c r="E5" s="61" t="s">
        <v>81</v>
      </c>
    </row>
    <row r="6" spans="1:9" ht="18" customHeight="1" thickTop="1" x14ac:dyDescent="0.25">
      <c r="A6" s="69"/>
      <c r="B6" s="26"/>
      <c r="C6" s="26"/>
      <c r="D6" s="19"/>
      <c r="E6" s="34"/>
    </row>
    <row r="7" spans="1:9" ht="18" customHeight="1" thickBot="1" x14ac:dyDescent="0.3">
      <c r="A7" s="70" t="s">
        <v>147</v>
      </c>
      <c r="B7" s="26"/>
      <c r="C7" s="26"/>
      <c r="D7" s="19"/>
      <c r="E7" s="34"/>
      <c r="F7" s="3"/>
      <c r="G7" s="3"/>
      <c r="H7" s="3"/>
      <c r="I7" s="3"/>
    </row>
    <row r="8" spans="1:9" ht="18" customHeight="1" thickTop="1" x14ac:dyDescent="0.25">
      <c r="A8" s="69"/>
      <c r="B8" s="26"/>
      <c r="C8" s="26"/>
      <c r="D8" s="19"/>
      <c r="E8" s="34"/>
    </row>
    <row r="9" spans="1:9" ht="18" customHeight="1" x14ac:dyDescent="0.25">
      <c r="A9" s="71" t="s">
        <v>97</v>
      </c>
      <c r="B9" s="48"/>
      <c r="C9" s="48"/>
      <c r="D9" s="49"/>
      <c r="E9" s="50"/>
    </row>
    <row r="10" spans="1:9" ht="18" customHeight="1" x14ac:dyDescent="0.25">
      <c r="A10" s="72" t="s">
        <v>120</v>
      </c>
      <c r="B10" s="58"/>
      <c r="C10" s="58" t="s">
        <v>2</v>
      </c>
      <c r="D10" s="57">
        <v>226.01</v>
      </c>
      <c r="E10" s="62">
        <f t="shared" ref="E10:E27" si="0">B10*D10</f>
        <v>0</v>
      </c>
      <c r="F10" s="4"/>
      <c r="G10" s="4"/>
      <c r="H10" s="4"/>
      <c r="I10" s="4"/>
    </row>
    <row r="11" spans="1:9" ht="18" customHeight="1" x14ac:dyDescent="0.25">
      <c r="A11" s="72" t="s">
        <v>121</v>
      </c>
      <c r="B11" s="58"/>
      <c r="C11" s="58" t="s">
        <v>2</v>
      </c>
      <c r="D11" s="57">
        <v>261.69</v>
      </c>
      <c r="E11" s="62">
        <f t="shared" si="0"/>
        <v>0</v>
      </c>
      <c r="F11" s="4"/>
      <c r="G11" s="4"/>
      <c r="H11" s="4"/>
      <c r="I11" s="4"/>
    </row>
    <row r="12" spans="1:9" ht="18" customHeight="1" x14ac:dyDescent="0.25">
      <c r="A12" s="72" t="s">
        <v>122</v>
      </c>
      <c r="B12" s="58"/>
      <c r="C12" s="58" t="s">
        <v>2</v>
      </c>
      <c r="D12" s="57">
        <v>285.48</v>
      </c>
      <c r="E12" s="62">
        <f t="shared" si="0"/>
        <v>0</v>
      </c>
      <c r="F12" s="4"/>
      <c r="G12" s="4"/>
      <c r="H12" s="4"/>
      <c r="I12" s="4"/>
    </row>
    <row r="13" spans="1:9" ht="18" customHeight="1" x14ac:dyDescent="0.25">
      <c r="A13" s="72" t="s">
        <v>123</v>
      </c>
      <c r="B13" s="58"/>
      <c r="C13" s="58" t="s">
        <v>2</v>
      </c>
      <c r="D13" s="57">
        <v>344.96</v>
      </c>
      <c r="E13" s="62">
        <f t="shared" si="0"/>
        <v>0</v>
      </c>
      <c r="F13" s="4"/>
      <c r="G13" s="4"/>
      <c r="H13" s="4"/>
      <c r="I13" s="4"/>
    </row>
    <row r="14" spans="1:9" ht="18" customHeight="1" x14ac:dyDescent="0.25">
      <c r="A14" s="72" t="s">
        <v>124</v>
      </c>
      <c r="B14" s="58"/>
      <c r="C14" s="58" t="s">
        <v>2</v>
      </c>
      <c r="D14" s="57">
        <v>392.54</v>
      </c>
      <c r="E14" s="62">
        <f t="shared" si="0"/>
        <v>0</v>
      </c>
      <c r="F14" s="4"/>
      <c r="G14" s="4"/>
      <c r="H14" s="4"/>
      <c r="I14" s="4"/>
    </row>
    <row r="15" spans="1:9" ht="18" customHeight="1" x14ac:dyDescent="0.25">
      <c r="A15" s="72" t="s">
        <v>125</v>
      </c>
      <c r="B15" s="58"/>
      <c r="C15" s="58" t="s">
        <v>2</v>
      </c>
      <c r="D15" s="57">
        <v>416.33</v>
      </c>
      <c r="E15" s="62">
        <f t="shared" si="0"/>
        <v>0</v>
      </c>
      <c r="F15" s="4"/>
      <c r="G15" s="4"/>
      <c r="H15" s="4"/>
      <c r="I15" s="4"/>
    </row>
    <row r="16" spans="1:9" ht="18" customHeight="1" x14ac:dyDescent="0.25">
      <c r="A16" s="72" t="s">
        <v>126</v>
      </c>
      <c r="B16" s="58"/>
      <c r="C16" s="58" t="s">
        <v>2</v>
      </c>
      <c r="D16" s="57">
        <v>475.8</v>
      </c>
      <c r="E16" s="62">
        <f t="shared" si="0"/>
        <v>0</v>
      </c>
      <c r="F16" s="4"/>
      <c r="G16" s="4"/>
      <c r="H16" s="4"/>
      <c r="I16" s="4"/>
    </row>
    <row r="17" spans="1:9" ht="18" customHeight="1" thickBot="1" x14ac:dyDescent="0.3">
      <c r="A17" s="72" t="s">
        <v>127</v>
      </c>
      <c r="B17" s="58"/>
      <c r="C17" s="58" t="s">
        <v>2</v>
      </c>
      <c r="D17" s="57">
        <v>606.65</v>
      </c>
      <c r="E17" s="62">
        <f t="shared" si="0"/>
        <v>0</v>
      </c>
      <c r="F17" s="4"/>
      <c r="G17" s="4"/>
      <c r="H17" s="4"/>
      <c r="I17" s="4"/>
    </row>
    <row r="18" spans="1:9" ht="18" customHeight="1" thickTop="1" x14ac:dyDescent="0.25">
      <c r="A18" s="72" t="s">
        <v>148</v>
      </c>
      <c r="B18" s="58"/>
      <c r="C18" s="58" t="s">
        <v>2</v>
      </c>
      <c r="D18" s="57">
        <v>237.31</v>
      </c>
      <c r="E18" s="62">
        <f t="shared" si="0"/>
        <v>0</v>
      </c>
      <c r="F18" s="7"/>
      <c r="G18" s="7"/>
      <c r="H18" s="7"/>
      <c r="I18" s="7"/>
    </row>
    <row r="19" spans="1:9" ht="18" customHeight="1" x14ac:dyDescent="0.25">
      <c r="A19" s="72" t="s">
        <v>149</v>
      </c>
      <c r="B19" s="58"/>
      <c r="C19" s="58" t="s">
        <v>2</v>
      </c>
      <c r="D19" s="57">
        <v>274.77</v>
      </c>
      <c r="E19" s="62">
        <f t="shared" si="0"/>
        <v>0</v>
      </c>
      <c r="F19" s="4"/>
      <c r="G19" s="4"/>
      <c r="H19" s="4"/>
      <c r="I19" s="4"/>
    </row>
    <row r="20" spans="1:9" ht="18" customHeight="1" x14ac:dyDescent="0.25">
      <c r="A20" s="72" t="s">
        <v>155</v>
      </c>
      <c r="B20" s="58"/>
      <c r="C20" s="58" t="s">
        <v>2</v>
      </c>
      <c r="D20" s="57">
        <v>299.75</v>
      </c>
      <c r="E20" s="62">
        <f t="shared" si="0"/>
        <v>0</v>
      </c>
      <c r="F20" s="4"/>
      <c r="G20" s="4"/>
      <c r="H20" s="4"/>
      <c r="I20" s="4"/>
    </row>
    <row r="21" spans="1:9" ht="18" customHeight="1" x14ac:dyDescent="0.25">
      <c r="A21" s="72" t="s">
        <v>150</v>
      </c>
      <c r="B21" s="58"/>
      <c r="C21" s="58" t="s">
        <v>2</v>
      </c>
      <c r="D21" s="57">
        <v>362.21</v>
      </c>
      <c r="E21" s="62">
        <f t="shared" si="0"/>
        <v>0</v>
      </c>
      <c r="F21" s="4"/>
      <c r="G21" s="4"/>
      <c r="H21" s="4"/>
      <c r="I21" s="4"/>
    </row>
    <row r="22" spans="1:9" ht="18" customHeight="1" x14ac:dyDescent="0.25">
      <c r="A22" s="91" t="s">
        <v>151</v>
      </c>
      <c r="B22" s="58"/>
      <c r="C22" s="58" t="s">
        <v>2</v>
      </c>
      <c r="D22" s="90">
        <v>412.17</v>
      </c>
      <c r="E22" s="62">
        <f t="shared" si="0"/>
        <v>0</v>
      </c>
      <c r="F22" s="4"/>
      <c r="G22" s="4"/>
      <c r="H22" s="4"/>
      <c r="I22" s="4"/>
    </row>
    <row r="23" spans="1:9" ht="18" customHeight="1" x14ac:dyDescent="0.25">
      <c r="A23" s="91" t="s">
        <v>152</v>
      </c>
      <c r="B23" s="58"/>
      <c r="C23" s="58" t="s">
        <v>2</v>
      </c>
      <c r="D23" s="90">
        <v>437.15</v>
      </c>
      <c r="E23" s="62">
        <f t="shared" si="0"/>
        <v>0</v>
      </c>
      <c r="F23" s="4"/>
      <c r="G23" s="4"/>
      <c r="H23" s="4"/>
      <c r="I23" s="4"/>
    </row>
    <row r="24" spans="1:9" ht="18" customHeight="1" x14ac:dyDescent="0.25">
      <c r="A24" s="91" t="s">
        <v>153</v>
      </c>
      <c r="B24" s="58"/>
      <c r="C24" s="58" t="s">
        <v>2</v>
      </c>
      <c r="D24" s="90">
        <v>499.59</v>
      </c>
      <c r="E24" s="62">
        <f t="shared" si="0"/>
        <v>0</v>
      </c>
      <c r="F24" s="4"/>
      <c r="G24" s="4"/>
      <c r="H24" s="4"/>
      <c r="I24" s="4"/>
    </row>
    <row r="25" spans="1:9" ht="18" customHeight="1" x14ac:dyDescent="0.25">
      <c r="A25" s="91" t="s">
        <v>154</v>
      </c>
      <c r="B25" s="58"/>
      <c r="C25" s="58" t="s">
        <v>2</v>
      </c>
      <c r="D25" s="90">
        <v>636.99</v>
      </c>
      <c r="E25" s="62">
        <f t="shared" si="0"/>
        <v>0</v>
      </c>
      <c r="F25" s="4"/>
      <c r="G25" s="4"/>
      <c r="H25" s="4"/>
      <c r="I25" s="4"/>
    </row>
    <row r="26" spans="1:9" ht="18" customHeight="1" x14ac:dyDescent="0.25">
      <c r="A26" s="91" t="s">
        <v>146</v>
      </c>
      <c r="B26" s="58"/>
      <c r="C26" s="58" t="s">
        <v>2</v>
      </c>
      <c r="D26" s="90">
        <v>298.25</v>
      </c>
      <c r="E26" s="62">
        <f t="shared" si="0"/>
        <v>0</v>
      </c>
      <c r="F26" s="4"/>
      <c r="G26" s="4"/>
      <c r="H26" s="4"/>
      <c r="I26" s="4"/>
    </row>
    <row r="27" spans="1:9" ht="18" customHeight="1" x14ac:dyDescent="0.25">
      <c r="A27" s="91" t="s">
        <v>146</v>
      </c>
      <c r="B27" s="58"/>
      <c r="C27" s="58" t="s">
        <v>2</v>
      </c>
      <c r="D27" s="90">
        <v>299.25</v>
      </c>
      <c r="E27" s="62">
        <f t="shared" si="0"/>
        <v>0</v>
      </c>
      <c r="F27" s="4"/>
      <c r="G27" s="4"/>
      <c r="H27" s="4"/>
      <c r="I27" s="4"/>
    </row>
    <row r="28" spans="1:9" ht="18" customHeight="1" x14ac:dyDescent="0.25">
      <c r="A28" s="69"/>
      <c r="B28" s="26"/>
      <c r="C28" s="26"/>
      <c r="D28" s="19"/>
      <c r="E28" s="34"/>
    </row>
    <row r="29" spans="1:9" ht="18" customHeight="1" x14ac:dyDescent="0.25">
      <c r="A29" s="71" t="s">
        <v>4</v>
      </c>
      <c r="B29" s="48"/>
      <c r="C29" s="48"/>
      <c r="D29" s="49"/>
      <c r="E29" s="50"/>
    </row>
    <row r="30" spans="1:9" ht="18" customHeight="1" x14ac:dyDescent="0.25">
      <c r="A30" s="72" t="s">
        <v>5</v>
      </c>
      <c r="B30" s="58"/>
      <c r="C30" s="58" t="s">
        <v>3</v>
      </c>
      <c r="D30" s="57">
        <v>936.96</v>
      </c>
      <c r="E30" s="62">
        <f t="shared" ref="E30:E57" si="1">B30*D30</f>
        <v>0</v>
      </c>
      <c r="F30" s="4"/>
      <c r="G30" s="4"/>
      <c r="H30" s="4"/>
      <c r="I30" s="4"/>
    </row>
    <row r="31" spans="1:9" ht="18" customHeight="1" x14ac:dyDescent="0.25">
      <c r="A31" s="72" t="s">
        <v>6</v>
      </c>
      <c r="B31" s="58"/>
      <c r="C31" s="58" t="s">
        <v>1</v>
      </c>
      <c r="D31" s="57">
        <v>3220.8</v>
      </c>
      <c r="E31" s="62">
        <f t="shared" si="1"/>
        <v>0</v>
      </c>
      <c r="F31" s="4"/>
      <c r="G31" s="4"/>
      <c r="H31" s="4"/>
      <c r="I31" s="4"/>
    </row>
    <row r="32" spans="1:9" ht="18" customHeight="1" x14ac:dyDescent="0.25">
      <c r="A32" s="72" t="s">
        <v>7</v>
      </c>
      <c r="B32" s="58"/>
      <c r="C32" s="58" t="s">
        <v>3</v>
      </c>
      <c r="D32" s="57">
        <v>10394.4</v>
      </c>
      <c r="E32" s="62">
        <f t="shared" si="1"/>
        <v>0</v>
      </c>
      <c r="F32" s="4"/>
      <c r="G32" s="4"/>
      <c r="H32" s="4"/>
      <c r="I32" s="4"/>
    </row>
    <row r="33" spans="1:9" ht="18" customHeight="1" x14ac:dyDescent="0.25">
      <c r="A33" s="75" t="s">
        <v>10</v>
      </c>
      <c r="B33" s="58"/>
      <c r="C33" s="58" t="s">
        <v>3</v>
      </c>
      <c r="D33" s="57">
        <v>11272.8</v>
      </c>
      <c r="E33" s="62">
        <f t="shared" si="1"/>
        <v>0</v>
      </c>
      <c r="F33" s="4"/>
      <c r="G33" s="4"/>
      <c r="H33" s="4"/>
      <c r="I33" s="4"/>
    </row>
    <row r="34" spans="1:9" ht="18" customHeight="1" x14ac:dyDescent="0.25">
      <c r="A34" s="75" t="s">
        <v>8</v>
      </c>
      <c r="B34" s="58"/>
      <c r="C34" s="58" t="s">
        <v>3</v>
      </c>
      <c r="D34" s="57">
        <v>11653.44</v>
      </c>
      <c r="E34" s="62">
        <f t="shared" si="1"/>
        <v>0</v>
      </c>
      <c r="F34" s="4"/>
      <c r="G34" s="4"/>
      <c r="H34" s="4"/>
      <c r="I34" s="4"/>
    </row>
    <row r="35" spans="1:9" ht="18" customHeight="1" x14ac:dyDescent="0.25">
      <c r="A35" s="75" t="s">
        <v>9</v>
      </c>
      <c r="B35" s="58"/>
      <c r="C35" s="58" t="s">
        <v>3</v>
      </c>
      <c r="D35" s="57">
        <v>13176</v>
      </c>
      <c r="E35" s="62">
        <f t="shared" si="1"/>
        <v>0</v>
      </c>
      <c r="F35" s="4"/>
      <c r="G35" s="4"/>
      <c r="H35" s="4"/>
      <c r="I35" s="4"/>
    </row>
    <row r="36" spans="1:9" ht="18" customHeight="1" x14ac:dyDescent="0.25">
      <c r="A36" s="72" t="s">
        <v>12</v>
      </c>
      <c r="B36" s="58"/>
      <c r="C36" s="58" t="s">
        <v>3</v>
      </c>
      <c r="D36" s="57">
        <v>11272.8</v>
      </c>
      <c r="E36" s="62">
        <f t="shared" si="1"/>
        <v>0</v>
      </c>
      <c r="F36" s="4"/>
      <c r="G36" s="4"/>
      <c r="H36" s="4"/>
      <c r="I36" s="4"/>
    </row>
    <row r="37" spans="1:9" ht="18" customHeight="1" x14ac:dyDescent="0.25">
      <c r="A37" s="72" t="s">
        <v>135</v>
      </c>
      <c r="B37" s="58"/>
      <c r="C37" s="58" t="s">
        <v>3</v>
      </c>
      <c r="D37" s="57">
        <v>3550</v>
      </c>
      <c r="E37" s="62">
        <f t="shared" si="1"/>
        <v>0</v>
      </c>
      <c r="F37" s="4"/>
      <c r="G37" s="4"/>
      <c r="H37" s="4"/>
      <c r="I37" s="4"/>
    </row>
    <row r="38" spans="1:9" ht="18" customHeight="1" x14ac:dyDescent="0.25">
      <c r="A38" s="72" t="s">
        <v>11</v>
      </c>
      <c r="B38" s="58"/>
      <c r="C38" s="58" t="s">
        <v>3</v>
      </c>
      <c r="D38" s="57">
        <v>3513.6</v>
      </c>
      <c r="E38" s="62">
        <f t="shared" si="1"/>
        <v>0</v>
      </c>
      <c r="F38" s="4"/>
      <c r="G38" s="4"/>
      <c r="H38" s="4"/>
      <c r="I38" s="4"/>
    </row>
    <row r="39" spans="1:9" ht="18" customHeight="1" x14ac:dyDescent="0.25">
      <c r="A39" s="72" t="s">
        <v>128</v>
      </c>
      <c r="B39" s="58"/>
      <c r="C39" s="58" t="s">
        <v>3</v>
      </c>
      <c r="D39" s="57">
        <v>2500</v>
      </c>
      <c r="E39" s="62">
        <f t="shared" si="1"/>
        <v>0</v>
      </c>
      <c r="F39" s="4"/>
      <c r="G39" s="4"/>
      <c r="H39" s="4"/>
      <c r="I39" s="4"/>
    </row>
    <row r="40" spans="1:9" ht="18" customHeight="1" x14ac:dyDescent="0.25">
      <c r="A40" s="72" t="s">
        <v>136</v>
      </c>
      <c r="B40" s="58"/>
      <c r="C40" s="58" t="s">
        <v>3</v>
      </c>
      <c r="D40" s="57">
        <v>7320</v>
      </c>
      <c r="E40" s="62">
        <f t="shared" si="1"/>
        <v>0</v>
      </c>
      <c r="F40" s="4"/>
      <c r="G40" s="4"/>
      <c r="H40" s="4"/>
      <c r="I40" s="4"/>
    </row>
    <row r="41" spans="1:9" ht="18" customHeight="1" x14ac:dyDescent="0.25">
      <c r="A41" s="72" t="s">
        <v>13</v>
      </c>
      <c r="B41" s="58"/>
      <c r="C41" s="58" t="s">
        <v>3</v>
      </c>
      <c r="D41" s="57">
        <v>1464</v>
      </c>
      <c r="E41" s="62">
        <f t="shared" si="1"/>
        <v>0</v>
      </c>
      <c r="F41" s="4"/>
      <c r="G41" s="4"/>
      <c r="H41" s="4"/>
      <c r="I41" s="4"/>
    </row>
    <row r="42" spans="1:9" ht="18" customHeight="1" x14ac:dyDescent="0.25">
      <c r="A42" s="72" t="s">
        <v>14</v>
      </c>
      <c r="B42" s="58"/>
      <c r="C42" s="58" t="s">
        <v>3</v>
      </c>
      <c r="D42" s="57">
        <v>1756.8</v>
      </c>
      <c r="E42" s="62">
        <f t="shared" si="1"/>
        <v>0</v>
      </c>
      <c r="F42" s="4"/>
      <c r="G42" s="4"/>
      <c r="H42" s="4"/>
      <c r="I42" s="4"/>
    </row>
    <row r="43" spans="1:9" ht="18" customHeight="1" x14ac:dyDescent="0.25">
      <c r="A43" s="76" t="s">
        <v>15</v>
      </c>
      <c r="B43" s="38"/>
      <c r="C43" s="38" t="s">
        <v>3</v>
      </c>
      <c r="D43" s="39">
        <v>1390.8</v>
      </c>
      <c r="E43" s="63">
        <f t="shared" si="1"/>
        <v>0</v>
      </c>
      <c r="F43" s="4"/>
      <c r="G43" s="4"/>
      <c r="H43" s="4"/>
      <c r="I43" s="4"/>
    </row>
    <row r="44" spans="1:9" ht="18" customHeight="1" x14ac:dyDescent="0.25">
      <c r="A44" s="76" t="s">
        <v>16</v>
      </c>
      <c r="B44" s="38"/>
      <c r="C44" s="38" t="s">
        <v>2</v>
      </c>
      <c r="D44" s="39">
        <v>1903.2</v>
      </c>
      <c r="E44" s="63">
        <f t="shared" si="1"/>
        <v>0</v>
      </c>
      <c r="F44" s="4"/>
      <c r="G44" s="4"/>
      <c r="H44" s="4"/>
      <c r="I44" s="4"/>
    </row>
    <row r="45" spans="1:9" ht="18" customHeight="1" x14ac:dyDescent="0.25">
      <c r="A45" s="76" t="s">
        <v>140</v>
      </c>
      <c r="B45" s="38"/>
      <c r="C45" s="38" t="s">
        <v>2</v>
      </c>
      <c r="D45" s="39">
        <v>43.92</v>
      </c>
      <c r="E45" s="63">
        <f t="shared" si="1"/>
        <v>0</v>
      </c>
      <c r="F45" s="4"/>
      <c r="G45" s="4"/>
      <c r="H45" s="4"/>
      <c r="I45" s="4"/>
    </row>
    <row r="46" spans="1:9" ht="16.5" customHeight="1" x14ac:dyDescent="0.25">
      <c r="A46" s="76" t="s">
        <v>137</v>
      </c>
      <c r="B46" s="38"/>
      <c r="C46" s="38" t="s">
        <v>3</v>
      </c>
      <c r="D46" s="39">
        <v>8784</v>
      </c>
      <c r="E46" s="63">
        <f t="shared" si="1"/>
        <v>0</v>
      </c>
      <c r="F46" s="4"/>
      <c r="G46" s="4"/>
      <c r="H46" s="4"/>
      <c r="I46" s="4"/>
    </row>
    <row r="47" spans="1:9" ht="34.5" customHeight="1" x14ac:dyDescent="0.25">
      <c r="A47" s="72" t="s">
        <v>157</v>
      </c>
      <c r="B47" s="51"/>
      <c r="C47" s="38" t="s">
        <v>3</v>
      </c>
      <c r="D47" s="39">
        <v>12590.4</v>
      </c>
      <c r="E47" s="63">
        <f t="shared" si="1"/>
        <v>0</v>
      </c>
      <c r="F47" s="6"/>
      <c r="G47" s="6"/>
      <c r="H47" s="6"/>
      <c r="I47" s="6"/>
    </row>
    <row r="48" spans="1:9" ht="33.75" customHeight="1" x14ac:dyDescent="0.25">
      <c r="A48" s="72" t="s">
        <v>156</v>
      </c>
      <c r="B48" s="38"/>
      <c r="C48" s="38" t="s">
        <v>3</v>
      </c>
      <c r="D48" s="39">
        <v>13468.8</v>
      </c>
      <c r="E48" s="63">
        <f t="shared" si="1"/>
        <v>0</v>
      </c>
      <c r="F48" s="4"/>
      <c r="G48" s="4"/>
      <c r="H48" s="4"/>
      <c r="I48" s="4"/>
    </row>
    <row r="49" spans="1:9" ht="18" customHeight="1" x14ac:dyDescent="0.25">
      <c r="A49" s="76" t="s">
        <v>17</v>
      </c>
      <c r="B49" s="38"/>
      <c r="C49" s="38" t="s">
        <v>3</v>
      </c>
      <c r="D49" s="39">
        <v>4684.8</v>
      </c>
      <c r="E49" s="63">
        <f t="shared" si="1"/>
        <v>0</v>
      </c>
      <c r="F49" s="4"/>
      <c r="G49" s="4"/>
      <c r="H49" s="4"/>
      <c r="I49" s="4"/>
    </row>
    <row r="50" spans="1:9" ht="18" customHeight="1" x14ac:dyDescent="0.25">
      <c r="A50" s="76" t="s">
        <v>18</v>
      </c>
      <c r="B50" s="38"/>
      <c r="C50" s="38" t="s">
        <v>3</v>
      </c>
      <c r="D50" s="39">
        <v>24009.599999999999</v>
      </c>
      <c r="E50" s="63">
        <f t="shared" si="1"/>
        <v>0</v>
      </c>
      <c r="F50" s="4"/>
      <c r="G50" s="4"/>
      <c r="H50" s="4"/>
      <c r="I50" s="4"/>
    </row>
    <row r="51" spans="1:9" ht="18" customHeight="1" x14ac:dyDescent="0.25">
      <c r="A51" s="76" t="s">
        <v>19</v>
      </c>
      <c r="B51" s="38"/>
      <c r="C51" s="38" t="s">
        <v>3</v>
      </c>
      <c r="D51" s="39">
        <v>7320</v>
      </c>
      <c r="E51" s="63">
        <f t="shared" si="1"/>
        <v>0</v>
      </c>
      <c r="F51" s="4"/>
      <c r="G51" s="4"/>
      <c r="H51" s="4"/>
      <c r="I51" s="4"/>
    </row>
    <row r="52" spans="1:9" ht="18" customHeight="1" x14ac:dyDescent="0.25">
      <c r="A52" s="76" t="s">
        <v>20</v>
      </c>
      <c r="B52" s="38"/>
      <c r="C52" s="38" t="s">
        <v>3</v>
      </c>
      <c r="D52" s="39">
        <v>6148.8</v>
      </c>
      <c r="E52" s="63">
        <f t="shared" si="1"/>
        <v>0</v>
      </c>
      <c r="F52" s="4"/>
      <c r="G52" s="4"/>
      <c r="H52" s="4"/>
      <c r="I52" s="4"/>
    </row>
    <row r="53" spans="1:9" ht="18" customHeight="1" x14ac:dyDescent="0.25">
      <c r="A53" s="76" t="s">
        <v>21</v>
      </c>
      <c r="B53" s="38"/>
      <c r="C53" s="38" t="s">
        <v>3</v>
      </c>
      <c r="D53" s="39">
        <v>5124</v>
      </c>
      <c r="E53" s="63">
        <f t="shared" si="1"/>
        <v>0</v>
      </c>
      <c r="F53" s="4"/>
      <c r="G53" s="4"/>
      <c r="H53" s="4"/>
      <c r="I53" s="4"/>
    </row>
    <row r="54" spans="1:9" ht="18" customHeight="1" x14ac:dyDescent="0.25">
      <c r="A54" s="77" t="s">
        <v>141</v>
      </c>
      <c r="B54" s="38"/>
      <c r="C54" s="38" t="s">
        <v>3</v>
      </c>
      <c r="D54" s="39">
        <v>3900</v>
      </c>
      <c r="E54" s="63">
        <f t="shared" si="1"/>
        <v>0</v>
      </c>
      <c r="F54" s="4"/>
      <c r="G54" s="4"/>
      <c r="H54" s="4"/>
      <c r="I54" s="4"/>
    </row>
    <row r="55" spans="1:9" ht="18" customHeight="1" x14ac:dyDescent="0.25">
      <c r="A55" s="78" t="s">
        <v>185</v>
      </c>
      <c r="B55" s="38"/>
      <c r="C55" s="38" t="s">
        <v>3</v>
      </c>
      <c r="D55" s="43">
        <v>5000</v>
      </c>
      <c r="E55" s="63">
        <f t="shared" si="1"/>
        <v>0</v>
      </c>
    </row>
    <row r="56" spans="1:9" ht="18" customHeight="1" x14ac:dyDescent="0.25">
      <c r="A56" s="78" t="s">
        <v>146</v>
      </c>
      <c r="B56" s="38"/>
      <c r="C56" s="38" t="s">
        <v>3</v>
      </c>
      <c r="D56" s="43">
        <v>100</v>
      </c>
      <c r="E56" s="63">
        <f t="shared" si="1"/>
        <v>0</v>
      </c>
    </row>
    <row r="57" spans="1:9" ht="18" customHeight="1" x14ac:dyDescent="0.25">
      <c r="A57" s="88" t="s">
        <v>146</v>
      </c>
      <c r="B57" s="89"/>
      <c r="C57" s="89" t="s">
        <v>3</v>
      </c>
      <c r="D57" s="95">
        <v>10</v>
      </c>
      <c r="E57" s="63">
        <f t="shared" si="1"/>
        <v>0</v>
      </c>
    </row>
    <row r="58" spans="1:9" ht="18" customHeight="1" x14ac:dyDescent="0.25">
      <c r="A58" s="79"/>
      <c r="B58" s="40"/>
      <c r="C58" s="40"/>
      <c r="D58" s="44" t="s">
        <v>82</v>
      </c>
      <c r="E58" s="45">
        <f>SUM(E10:E55)</f>
        <v>0</v>
      </c>
    </row>
    <row r="59" spans="1:9" ht="18" customHeight="1" x14ac:dyDescent="0.25">
      <c r="A59" s="80"/>
      <c r="B59" s="26"/>
      <c r="C59" s="26"/>
      <c r="D59" s="96"/>
      <c r="E59" s="46"/>
    </row>
    <row r="60" spans="1:9" ht="18" customHeight="1" x14ac:dyDescent="0.25">
      <c r="A60" s="80"/>
      <c r="B60" s="26"/>
      <c r="C60" s="26"/>
      <c r="D60" s="96" t="s">
        <v>164</v>
      </c>
      <c r="E60" s="46">
        <f>E58*0.15</f>
        <v>0</v>
      </c>
    </row>
    <row r="61" spans="1:9" ht="18" customHeight="1" x14ac:dyDescent="0.25">
      <c r="A61" s="80"/>
      <c r="B61" s="26"/>
      <c r="C61" s="26"/>
      <c r="D61" s="96"/>
      <c r="E61" s="45"/>
    </row>
    <row r="62" spans="1:9" ht="18" customHeight="1" x14ac:dyDescent="0.25">
      <c r="A62" s="81"/>
      <c r="B62" s="48"/>
      <c r="C62" s="48"/>
      <c r="D62" s="59" t="s">
        <v>166</v>
      </c>
      <c r="E62" s="60">
        <f>E58+E60</f>
        <v>0</v>
      </c>
    </row>
    <row r="63" spans="1:9" ht="18" customHeight="1" x14ac:dyDescent="0.25">
      <c r="A63" s="69"/>
      <c r="B63" s="26"/>
      <c r="C63" s="26"/>
      <c r="D63" s="19"/>
      <c r="E63" s="34"/>
    </row>
    <row r="64" spans="1:9" ht="18" customHeight="1" thickBot="1" x14ac:dyDescent="0.3">
      <c r="A64" s="70" t="s">
        <v>158</v>
      </c>
      <c r="B64" s="26"/>
      <c r="C64" s="26"/>
      <c r="D64" s="19"/>
      <c r="E64" s="34"/>
      <c r="F64" s="3"/>
      <c r="G64" s="3"/>
      <c r="H64" s="3"/>
      <c r="I64" s="3"/>
    </row>
    <row r="65" spans="1:9" ht="18" customHeight="1" thickTop="1" x14ac:dyDescent="0.25">
      <c r="A65" s="69"/>
      <c r="B65" s="26"/>
      <c r="C65" s="26"/>
      <c r="D65" s="19"/>
      <c r="E65" s="34"/>
    </row>
    <row r="66" spans="1:9" ht="18.75" x14ac:dyDescent="0.25">
      <c r="A66" s="74" t="s">
        <v>23</v>
      </c>
      <c r="B66" s="35"/>
      <c r="C66" s="35"/>
      <c r="D66" s="36"/>
      <c r="E66" s="37"/>
    </row>
    <row r="67" spans="1:9" ht="18" customHeight="1" x14ac:dyDescent="0.25">
      <c r="A67" s="76" t="s">
        <v>24</v>
      </c>
      <c r="B67" s="38"/>
      <c r="C67" s="38" t="s">
        <v>2</v>
      </c>
      <c r="D67" s="39">
        <v>6.04</v>
      </c>
      <c r="E67" s="63">
        <f t="shared" ref="E67:E74" si="2">B67*D67</f>
        <v>0</v>
      </c>
      <c r="F67" s="4"/>
      <c r="G67" s="4"/>
      <c r="H67" s="4"/>
      <c r="I67" s="4"/>
    </row>
    <row r="68" spans="1:9" ht="18" customHeight="1" x14ac:dyDescent="0.25">
      <c r="A68" s="72" t="s">
        <v>110</v>
      </c>
      <c r="B68" s="38"/>
      <c r="C68" s="38" t="s">
        <v>2</v>
      </c>
      <c r="D68" s="39">
        <v>24.16</v>
      </c>
      <c r="E68" s="63">
        <f t="shared" si="2"/>
        <v>0</v>
      </c>
      <c r="F68" s="4"/>
      <c r="G68" s="4"/>
      <c r="H68" s="4"/>
      <c r="I68" s="4"/>
    </row>
    <row r="69" spans="1:9" ht="18" customHeight="1" x14ac:dyDescent="0.25">
      <c r="A69" s="76" t="s">
        <v>138</v>
      </c>
      <c r="B69" s="38"/>
      <c r="C69" s="38" t="s">
        <v>2</v>
      </c>
      <c r="D69" s="39">
        <v>24.16</v>
      </c>
      <c r="E69" s="63">
        <f t="shared" si="2"/>
        <v>0</v>
      </c>
      <c r="F69" s="4"/>
      <c r="G69" s="4"/>
      <c r="H69" s="4"/>
      <c r="I69" s="4"/>
    </row>
    <row r="70" spans="1:9" ht="18" customHeight="1" x14ac:dyDescent="0.25">
      <c r="A70" s="76" t="s">
        <v>25</v>
      </c>
      <c r="B70" s="38"/>
      <c r="C70" s="38" t="s">
        <v>2</v>
      </c>
      <c r="D70" s="39">
        <v>40.26</v>
      </c>
      <c r="E70" s="63">
        <f t="shared" si="2"/>
        <v>0</v>
      </c>
      <c r="F70" s="4"/>
      <c r="G70" s="4"/>
      <c r="H70" s="4"/>
      <c r="I70" s="4"/>
    </row>
    <row r="71" spans="1:9" ht="18" customHeight="1" x14ac:dyDescent="0.25">
      <c r="A71" s="76" t="s">
        <v>139</v>
      </c>
      <c r="B71" s="38"/>
      <c r="C71" s="38" t="s">
        <v>2</v>
      </c>
      <c r="D71" s="39">
        <v>52.34</v>
      </c>
      <c r="E71" s="63">
        <f t="shared" si="2"/>
        <v>0</v>
      </c>
      <c r="F71" s="4"/>
      <c r="G71" s="4"/>
      <c r="H71" s="4"/>
      <c r="I71" s="4"/>
    </row>
    <row r="72" spans="1:9" ht="18" customHeight="1" x14ac:dyDescent="0.25">
      <c r="A72" s="76" t="s">
        <v>26</v>
      </c>
      <c r="B72" s="38"/>
      <c r="C72" s="38" t="s">
        <v>2</v>
      </c>
      <c r="D72" s="39">
        <v>16.100000000000001</v>
      </c>
      <c r="E72" s="63">
        <f t="shared" si="2"/>
        <v>0</v>
      </c>
      <c r="F72" s="4"/>
      <c r="G72" s="4"/>
      <c r="H72" s="4"/>
      <c r="I72" s="4"/>
    </row>
    <row r="73" spans="1:9" ht="18" customHeight="1" x14ac:dyDescent="0.25">
      <c r="A73" s="76" t="s">
        <v>27</v>
      </c>
      <c r="B73" s="38"/>
      <c r="C73" s="38" t="s">
        <v>2</v>
      </c>
      <c r="D73" s="39">
        <v>19.12</v>
      </c>
      <c r="E73" s="63">
        <f t="shared" si="2"/>
        <v>0</v>
      </c>
      <c r="F73" s="4"/>
      <c r="G73" s="4"/>
      <c r="H73" s="4"/>
      <c r="I73" s="4"/>
    </row>
    <row r="74" spans="1:9" ht="18" customHeight="1" x14ac:dyDescent="0.25">
      <c r="A74" s="76" t="s">
        <v>146</v>
      </c>
      <c r="B74" s="38"/>
      <c r="C74" s="38" t="s">
        <v>2</v>
      </c>
      <c r="D74" s="43">
        <v>1</v>
      </c>
      <c r="E74" s="63">
        <f t="shared" si="2"/>
        <v>0</v>
      </c>
      <c r="F74" s="4"/>
      <c r="G74" s="4"/>
      <c r="H74" s="4"/>
      <c r="I74" s="4"/>
    </row>
    <row r="75" spans="1:9" ht="18" customHeight="1" x14ac:dyDescent="0.25">
      <c r="A75" s="76" t="s">
        <v>146</v>
      </c>
      <c r="B75" s="38"/>
      <c r="C75" s="38" t="s">
        <v>2</v>
      </c>
      <c r="D75" s="43">
        <v>1</v>
      </c>
      <c r="E75" s="63">
        <f>B75*D75</f>
        <v>0</v>
      </c>
    </row>
    <row r="76" spans="1:9" ht="18" x14ac:dyDescent="0.25">
      <c r="A76" s="69"/>
      <c r="B76" s="26"/>
      <c r="C76" s="26"/>
      <c r="D76" s="19"/>
      <c r="E76" s="34"/>
    </row>
    <row r="77" spans="1:9" ht="18" customHeight="1" x14ac:dyDescent="0.25">
      <c r="A77" s="71" t="s">
        <v>28</v>
      </c>
      <c r="B77" s="48"/>
      <c r="C77" s="48"/>
      <c r="D77" s="49"/>
      <c r="E77" s="50"/>
    </row>
    <row r="78" spans="1:9" ht="18" customHeight="1" x14ac:dyDescent="0.25">
      <c r="A78" s="76" t="s">
        <v>29</v>
      </c>
      <c r="B78" s="38"/>
      <c r="C78" s="38" t="s">
        <v>0</v>
      </c>
      <c r="D78" s="39">
        <v>5.38</v>
      </c>
      <c r="E78" s="63">
        <f t="shared" ref="E78:E94" si="3">B78*D78</f>
        <v>0</v>
      </c>
      <c r="F78" s="4"/>
      <c r="G78" s="4"/>
      <c r="H78" s="4"/>
      <c r="I78" s="4"/>
    </row>
    <row r="79" spans="1:9" ht="18" customHeight="1" x14ac:dyDescent="0.25">
      <c r="A79" s="76" t="s">
        <v>30</v>
      </c>
      <c r="B79" s="38"/>
      <c r="C79" s="38" t="s">
        <v>0</v>
      </c>
      <c r="D79" s="39">
        <v>6.61</v>
      </c>
      <c r="E79" s="63">
        <f t="shared" si="3"/>
        <v>0</v>
      </c>
      <c r="F79" s="4"/>
      <c r="G79" s="4"/>
      <c r="H79" s="4"/>
      <c r="I79" s="4"/>
    </row>
    <row r="80" spans="1:9" ht="18" customHeight="1" x14ac:dyDescent="0.25">
      <c r="A80" s="76" t="s">
        <v>167</v>
      </c>
      <c r="B80" s="38"/>
      <c r="C80" s="38" t="s">
        <v>0</v>
      </c>
      <c r="D80" s="39">
        <v>8.1199999999999992</v>
      </c>
      <c r="E80" s="63">
        <f t="shared" si="3"/>
        <v>0</v>
      </c>
      <c r="F80" s="4"/>
      <c r="G80" s="4"/>
      <c r="H80" s="4"/>
      <c r="I80" s="4"/>
    </row>
    <row r="81" spans="1:9" ht="18" customHeight="1" x14ac:dyDescent="0.25">
      <c r="A81" s="72" t="s">
        <v>168</v>
      </c>
      <c r="B81" s="38"/>
      <c r="C81" s="38" t="s">
        <v>0</v>
      </c>
      <c r="D81" s="39">
        <v>3.07</v>
      </c>
      <c r="E81" s="63">
        <f t="shared" si="3"/>
        <v>0</v>
      </c>
      <c r="F81" s="4"/>
      <c r="G81" s="4"/>
      <c r="H81" s="4"/>
      <c r="I81" s="4"/>
    </row>
    <row r="82" spans="1:9" ht="18" customHeight="1" x14ac:dyDescent="0.25">
      <c r="A82" s="72" t="s">
        <v>98</v>
      </c>
      <c r="B82" s="38"/>
      <c r="C82" s="38" t="s">
        <v>0</v>
      </c>
      <c r="D82" s="39">
        <v>3.22</v>
      </c>
      <c r="E82" s="63">
        <f t="shared" si="3"/>
        <v>0</v>
      </c>
      <c r="F82" s="4"/>
      <c r="G82" s="4"/>
      <c r="H82" s="4"/>
      <c r="I82" s="4"/>
    </row>
    <row r="83" spans="1:9" ht="18" customHeight="1" x14ac:dyDescent="0.25">
      <c r="A83" s="72" t="s">
        <v>99</v>
      </c>
      <c r="B83" s="38"/>
      <c r="C83" s="38" t="s">
        <v>0</v>
      </c>
      <c r="D83" s="39">
        <v>3.84</v>
      </c>
      <c r="E83" s="63">
        <f t="shared" si="3"/>
        <v>0</v>
      </c>
      <c r="F83" s="4"/>
      <c r="G83" s="4"/>
      <c r="H83" s="4"/>
      <c r="I83" s="4"/>
    </row>
    <row r="84" spans="1:9" ht="18" customHeight="1" x14ac:dyDescent="0.25">
      <c r="A84" s="72" t="s">
        <v>100</v>
      </c>
      <c r="B84" s="38"/>
      <c r="C84" s="38" t="s">
        <v>0</v>
      </c>
      <c r="D84" s="39">
        <v>4.92</v>
      </c>
      <c r="E84" s="63">
        <f t="shared" si="3"/>
        <v>0</v>
      </c>
      <c r="F84" s="4"/>
      <c r="G84" s="4"/>
      <c r="H84" s="4"/>
      <c r="I84" s="4"/>
    </row>
    <row r="85" spans="1:9" ht="18" customHeight="1" x14ac:dyDescent="0.25">
      <c r="A85" s="72" t="s">
        <v>101</v>
      </c>
      <c r="B85" s="38"/>
      <c r="C85" s="38" t="s">
        <v>0</v>
      </c>
      <c r="D85" s="39">
        <v>5.07</v>
      </c>
      <c r="E85" s="63">
        <f t="shared" si="3"/>
        <v>0</v>
      </c>
      <c r="F85" s="4"/>
      <c r="G85" s="4"/>
      <c r="H85" s="4"/>
      <c r="I85" s="4"/>
    </row>
    <row r="86" spans="1:9" ht="18" customHeight="1" x14ac:dyDescent="0.25">
      <c r="A86" s="72" t="s">
        <v>102</v>
      </c>
      <c r="B86" s="38"/>
      <c r="C86" s="38" t="s">
        <v>0</v>
      </c>
      <c r="D86" s="39">
        <v>5.38</v>
      </c>
      <c r="E86" s="63">
        <f t="shared" si="3"/>
        <v>0</v>
      </c>
      <c r="F86" s="4"/>
      <c r="G86" s="4"/>
      <c r="H86" s="4"/>
      <c r="I86" s="4"/>
    </row>
    <row r="87" spans="1:9" ht="18" customHeight="1" x14ac:dyDescent="0.25">
      <c r="A87" s="72" t="s">
        <v>103</v>
      </c>
      <c r="B87" s="38"/>
      <c r="C87" s="38" t="s">
        <v>0</v>
      </c>
      <c r="D87" s="39">
        <v>5.69</v>
      </c>
      <c r="E87" s="63">
        <f t="shared" si="3"/>
        <v>0</v>
      </c>
      <c r="F87" s="4"/>
      <c r="G87" s="4"/>
      <c r="H87" s="4"/>
      <c r="I87" s="4"/>
    </row>
    <row r="88" spans="1:9" ht="18" customHeight="1" x14ac:dyDescent="0.25">
      <c r="A88" s="76" t="s">
        <v>31</v>
      </c>
      <c r="B88" s="38"/>
      <c r="C88" s="38" t="s">
        <v>0</v>
      </c>
      <c r="D88" s="39">
        <v>15.37</v>
      </c>
      <c r="E88" s="63">
        <f t="shared" si="3"/>
        <v>0</v>
      </c>
      <c r="F88" s="4"/>
      <c r="G88" s="4"/>
      <c r="H88" s="4"/>
      <c r="I88" s="4"/>
    </row>
    <row r="89" spans="1:9" ht="18" customHeight="1" x14ac:dyDescent="0.25">
      <c r="A89" s="76" t="s">
        <v>32</v>
      </c>
      <c r="B89" s="38"/>
      <c r="C89" s="38" t="s">
        <v>0</v>
      </c>
      <c r="D89" s="39">
        <v>16.91</v>
      </c>
      <c r="E89" s="63">
        <f t="shared" si="3"/>
        <v>0</v>
      </c>
      <c r="F89" s="4"/>
      <c r="G89" s="4"/>
      <c r="H89" s="4"/>
      <c r="I89" s="4"/>
    </row>
    <row r="90" spans="1:9" ht="18" customHeight="1" x14ac:dyDescent="0.25">
      <c r="A90" s="76" t="s">
        <v>33</v>
      </c>
      <c r="B90" s="38"/>
      <c r="C90" s="38" t="s">
        <v>0</v>
      </c>
      <c r="D90" s="39">
        <v>18.45</v>
      </c>
      <c r="E90" s="63">
        <f t="shared" si="3"/>
        <v>0</v>
      </c>
      <c r="F90" s="4"/>
      <c r="G90" s="4"/>
      <c r="H90" s="4"/>
      <c r="I90" s="4"/>
    </row>
    <row r="91" spans="1:9" ht="18" customHeight="1" x14ac:dyDescent="0.25">
      <c r="A91" s="76" t="s">
        <v>34</v>
      </c>
      <c r="B91" s="38"/>
      <c r="C91" s="38" t="s">
        <v>0</v>
      </c>
      <c r="D91" s="39">
        <v>19.98</v>
      </c>
      <c r="E91" s="63">
        <f t="shared" si="3"/>
        <v>0</v>
      </c>
      <c r="F91" s="4"/>
      <c r="G91" s="4"/>
      <c r="H91" s="4"/>
      <c r="I91" s="4"/>
    </row>
    <row r="92" spans="1:9" ht="18" customHeight="1" x14ac:dyDescent="0.25">
      <c r="A92" s="76" t="s">
        <v>35</v>
      </c>
      <c r="B92" s="38"/>
      <c r="C92" s="38" t="s">
        <v>0</v>
      </c>
      <c r="D92" s="39">
        <v>23.06</v>
      </c>
      <c r="E92" s="63">
        <f t="shared" si="3"/>
        <v>0</v>
      </c>
      <c r="F92" s="4"/>
      <c r="G92" s="4"/>
      <c r="H92" s="4"/>
      <c r="I92" s="4"/>
    </row>
    <row r="93" spans="1:9" ht="18" customHeight="1" x14ac:dyDescent="0.25">
      <c r="A93" s="76" t="s">
        <v>36</v>
      </c>
      <c r="B93" s="38"/>
      <c r="C93" s="38" t="s">
        <v>0</v>
      </c>
      <c r="D93" s="39">
        <v>1.54</v>
      </c>
      <c r="E93" s="63">
        <f t="shared" si="3"/>
        <v>0</v>
      </c>
      <c r="F93" s="4"/>
      <c r="G93" s="4"/>
      <c r="H93" s="4"/>
      <c r="I93" s="4"/>
    </row>
    <row r="94" spans="1:9" ht="18" customHeight="1" x14ac:dyDescent="0.25">
      <c r="A94" s="76" t="s">
        <v>37</v>
      </c>
      <c r="B94" s="38"/>
      <c r="C94" s="38" t="s">
        <v>0</v>
      </c>
      <c r="D94" s="39">
        <v>6.15</v>
      </c>
      <c r="E94" s="63">
        <f t="shared" si="3"/>
        <v>0</v>
      </c>
      <c r="F94" s="4"/>
      <c r="G94" s="4"/>
      <c r="H94" s="4"/>
      <c r="I94" s="4"/>
    </row>
    <row r="95" spans="1:9" ht="18" customHeight="1" x14ac:dyDescent="0.25">
      <c r="A95" s="76" t="s">
        <v>69</v>
      </c>
      <c r="B95" s="38"/>
      <c r="C95" s="38" t="s">
        <v>2</v>
      </c>
      <c r="D95" s="39">
        <v>9.3699999999999992</v>
      </c>
      <c r="E95" s="63">
        <f>B95*D95</f>
        <v>0</v>
      </c>
      <c r="F95" s="4"/>
      <c r="G95" s="4"/>
      <c r="H95" s="4"/>
      <c r="I95" s="4"/>
    </row>
    <row r="96" spans="1:9" ht="18" customHeight="1" x14ac:dyDescent="0.25">
      <c r="A96" s="76" t="s">
        <v>146</v>
      </c>
      <c r="B96" s="38"/>
      <c r="C96" s="38" t="s">
        <v>2</v>
      </c>
      <c r="D96" s="39">
        <v>10</v>
      </c>
      <c r="E96" s="63">
        <f t="shared" ref="E96:E97" si="4">B96*D96</f>
        <v>0</v>
      </c>
      <c r="F96" s="4"/>
      <c r="G96" s="4"/>
      <c r="H96" s="4"/>
      <c r="I96" s="4"/>
    </row>
    <row r="97" spans="1:9" ht="18" customHeight="1" x14ac:dyDescent="0.25">
      <c r="A97" s="76" t="s">
        <v>146</v>
      </c>
      <c r="B97" s="38"/>
      <c r="C97" s="38" t="s">
        <v>2</v>
      </c>
      <c r="D97" s="39">
        <v>10</v>
      </c>
      <c r="E97" s="63">
        <f t="shared" si="4"/>
        <v>0</v>
      </c>
      <c r="F97" s="4"/>
      <c r="G97" s="4"/>
      <c r="H97" s="4"/>
      <c r="I97" s="4"/>
    </row>
    <row r="98" spans="1:9" ht="18" customHeight="1" x14ac:dyDescent="0.25">
      <c r="A98" s="73"/>
      <c r="B98" s="40"/>
      <c r="C98" s="40"/>
      <c r="D98" s="41"/>
      <c r="E98" s="42"/>
    </row>
    <row r="99" spans="1:9" ht="18" customHeight="1" x14ac:dyDescent="0.25">
      <c r="A99" s="71" t="s">
        <v>38</v>
      </c>
      <c r="B99" s="48"/>
      <c r="C99" s="48"/>
      <c r="D99" s="49"/>
      <c r="E99" s="50"/>
    </row>
    <row r="100" spans="1:9" ht="36" customHeight="1" x14ac:dyDescent="0.25">
      <c r="A100" s="72" t="s">
        <v>90</v>
      </c>
      <c r="B100" s="51"/>
      <c r="C100" s="51" t="s">
        <v>3</v>
      </c>
      <c r="D100" s="39">
        <v>1400</v>
      </c>
      <c r="E100" s="63">
        <f>B100*D100</f>
        <v>0</v>
      </c>
      <c r="F100" s="6"/>
      <c r="G100" s="6"/>
      <c r="H100" s="6"/>
      <c r="I100" s="6"/>
    </row>
    <row r="101" spans="1:9" ht="36" x14ac:dyDescent="0.25">
      <c r="A101" s="72" t="s">
        <v>92</v>
      </c>
      <c r="B101" s="51"/>
      <c r="C101" s="51" t="s">
        <v>3</v>
      </c>
      <c r="D101" s="39">
        <v>2200</v>
      </c>
      <c r="E101" s="63">
        <f>B101*D101</f>
        <v>0</v>
      </c>
      <c r="F101" s="6"/>
      <c r="G101" s="6"/>
      <c r="H101" s="6"/>
      <c r="I101" s="6"/>
    </row>
    <row r="102" spans="1:9" ht="18" customHeight="1" x14ac:dyDescent="0.25">
      <c r="A102" s="72" t="s">
        <v>91</v>
      </c>
      <c r="B102" s="38"/>
      <c r="C102" s="38" t="s">
        <v>3</v>
      </c>
      <c r="D102" s="39">
        <v>1600</v>
      </c>
      <c r="E102" s="63">
        <f>B102*D102</f>
        <v>0</v>
      </c>
      <c r="F102" s="4"/>
      <c r="G102" s="4"/>
      <c r="H102" s="4"/>
      <c r="I102" s="4"/>
    </row>
    <row r="103" spans="1:9" ht="18" customHeight="1" x14ac:dyDescent="0.25">
      <c r="A103" s="76" t="s">
        <v>196</v>
      </c>
      <c r="B103" s="38"/>
      <c r="C103" s="38" t="s">
        <v>0</v>
      </c>
      <c r="D103" s="39">
        <v>3.68</v>
      </c>
      <c r="E103" s="63">
        <f>B103*D103</f>
        <v>0</v>
      </c>
      <c r="F103" s="4"/>
      <c r="G103" s="4"/>
      <c r="H103" s="4"/>
      <c r="I103" s="4"/>
    </row>
    <row r="104" spans="1:9" ht="18" customHeight="1" x14ac:dyDescent="0.25">
      <c r="A104" s="76" t="s">
        <v>39</v>
      </c>
      <c r="B104" s="38"/>
      <c r="C104" s="38"/>
      <c r="D104" s="52" t="s">
        <v>197</v>
      </c>
      <c r="E104" s="53"/>
      <c r="F104" s="4"/>
      <c r="G104" s="4"/>
      <c r="H104" s="4"/>
      <c r="I104" s="4"/>
    </row>
    <row r="105" spans="1:9" ht="18" customHeight="1" x14ac:dyDescent="0.25">
      <c r="A105" s="76" t="s">
        <v>88</v>
      </c>
      <c r="B105" s="38"/>
      <c r="C105" s="38" t="s">
        <v>0</v>
      </c>
      <c r="D105" s="39">
        <v>14.64</v>
      </c>
      <c r="E105" s="63">
        <f>B105*D105</f>
        <v>0</v>
      </c>
      <c r="F105" s="4"/>
      <c r="G105" s="4"/>
      <c r="H105" s="4"/>
      <c r="I105" s="4"/>
    </row>
    <row r="106" spans="1:9" ht="18" customHeight="1" x14ac:dyDescent="0.25">
      <c r="A106" s="76" t="s">
        <v>87</v>
      </c>
      <c r="B106" s="38"/>
      <c r="C106" s="38" t="s">
        <v>0</v>
      </c>
      <c r="D106" s="39">
        <v>11.71</v>
      </c>
      <c r="E106" s="63">
        <f>B106*D106</f>
        <v>0</v>
      </c>
      <c r="F106" s="4"/>
      <c r="G106" s="4"/>
      <c r="H106" s="4"/>
      <c r="I106" s="4"/>
    </row>
    <row r="107" spans="1:9" ht="18" customHeight="1" x14ac:dyDescent="0.25">
      <c r="A107" s="76" t="s">
        <v>146</v>
      </c>
      <c r="B107" s="38"/>
      <c r="C107" s="38" t="s">
        <v>3</v>
      </c>
      <c r="D107" s="39">
        <v>2</v>
      </c>
      <c r="E107" s="63">
        <f t="shared" ref="E107:E108" si="5">B107*D107</f>
        <v>0</v>
      </c>
      <c r="F107" s="4"/>
      <c r="G107" s="4"/>
      <c r="H107" s="4"/>
      <c r="I107" s="4"/>
    </row>
    <row r="108" spans="1:9" ht="18" customHeight="1" x14ac:dyDescent="0.25">
      <c r="A108" s="76" t="s">
        <v>146</v>
      </c>
      <c r="B108" s="38"/>
      <c r="C108" s="38" t="s">
        <v>0</v>
      </c>
      <c r="D108" s="39">
        <v>2</v>
      </c>
      <c r="E108" s="63">
        <f t="shared" si="5"/>
        <v>0</v>
      </c>
      <c r="F108" s="4"/>
      <c r="G108" s="4"/>
      <c r="H108" s="4"/>
      <c r="I108" s="4"/>
    </row>
    <row r="109" spans="1:9" ht="18" customHeight="1" x14ac:dyDescent="0.25">
      <c r="A109" s="69"/>
      <c r="B109" s="26"/>
      <c r="C109" s="26"/>
      <c r="D109" s="54"/>
      <c r="E109" s="64"/>
    </row>
    <row r="110" spans="1:9" ht="18" customHeight="1" x14ac:dyDescent="0.25">
      <c r="A110" s="92" t="s">
        <v>40</v>
      </c>
      <c r="B110" s="93"/>
      <c r="C110" s="93"/>
      <c r="D110" s="97"/>
      <c r="E110" s="94"/>
    </row>
    <row r="111" spans="1:9" s="17" customFormat="1" ht="18" customHeight="1" x14ac:dyDescent="0.25">
      <c r="A111" s="91" t="s">
        <v>41</v>
      </c>
      <c r="B111" s="38"/>
      <c r="C111" s="38" t="s">
        <v>3</v>
      </c>
      <c r="D111" s="43">
        <v>3019.5</v>
      </c>
      <c r="E111" s="63">
        <f t="shared" ref="E111:E123" si="6">B111*D111</f>
        <v>0</v>
      </c>
      <c r="F111" s="29"/>
      <c r="G111" s="29"/>
      <c r="H111" s="29"/>
      <c r="I111" s="29"/>
    </row>
    <row r="112" spans="1:9" s="17" customFormat="1" ht="18" customHeight="1" x14ac:dyDescent="0.25">
      <c r="A112" s="85" t="s">
        <v>109</v>
      </c>
      <c r="B112" s="38"/>
      <c r="C112" s="38" t="s">
        <v>0</v>
      </c>
      <c r="D112" s="43">
        <v>24.16</v>
      </c>
      <c r="E112" s="63">
        <f t="shared" si="6"/>
        <v>0</v>
      </c>
      <c r="F112" s="29"/>
      <c r="G112" s="29"/>
      <c r="H112" s="29"/>
      <c r="I112" s="29"/>
    </row>
    <row r="113" spans="1:9" s="17" customFormat="1" ht="17.100000000000001" customHeight="1" x14ac:dyDescent="0.25">
      <c r="A113" s="85" t="s">
        <v>205</v>
      </c>
      <c r="B113" s="38"/>
      <c r="C113" s="38" t="s">
        <v>0</v>
      </c>
      <c r="D113" s="43">
        <v>21.14</v>
      </c>
      <c r="E113" s="63">
        <f t="shared" si="6"/>
        <v>0</v>
      </c>
      <c r="F113" s="29"/>
      <c r="G113" s="29"/>
      <c r="H113" s="29"/>
      <c r="I113" s="29"/>
    </row>
    <row r="114" spans="1:9" s="17" customFormat="1" ht="17.100000000000001" customHeight="1" x14ac:dyDescent="0.25">
      <c r="A114" s="85" t="s">
        <v>169</v>
      </c>
      <c r="B114" s="38"/>
      <c r="C114" s="38" t="s">
        <v>0</v>
      </c>
      <c r="D114" s="43">
        <v>24.31</v>
      </c>
      <c r="E114" s="63">
        <f t="shared" si="6"/>
        <v>0</v>
      </c>
      <c r="F114" s="29"/>
      <c r="G114" s="29"/>
      <c r="H114" s="29"/>
      <c r="I114" s="29"/>
    </row>
    <row r="115" spans="1:9" s="17" customFormat="1" ht="17.100000000000001" customHeight="1" x14ac:dyDescent="0.25">
      <c r="A115" s="85" t="s">
        <v>204</v>
      </c>
      <c r="B115" s="38"/>
      <c r="C115" s="38" t="s">
        <v>2</v>
      </c>
      <c r="D115" s="43">
        <v>75.489999999999995</v>
      </c>
      <c r="E115" s="63">
        <f t="shared" si="6"/>
        <v>0</v>
      </c>
      <c r="F115" s="29"/>
      <c r="G115" s="29"/>
      <c r="H115" s="29"/>
      <c r="I115" s="29"/>
    </row>
    <row r="116" spans="1:9" s="17" customFormat="1" ht="17.100000000000001" customHeight="1" x14ac:dyDescent="0.25">
      <c r="A116" s="85" t="s">
        <v>203</v>
      </c>
      <c r="B116" s="38"/>
      <c r="C116" s="38" t="s">
        <v>2</v>
      </c>
      <c r="D116" s="43">
        <v>34.729999999999997</v>
      </c>
      <c r="E116" s="63">
        <f t="shared" si="6"/>
        <v>0</v>
      </c>
      <c r="F116" s="29"/>
      <c r="G116" s="29"/>
      <c r="H116" s="29"/>
      <c r="I116" s="29"/>
    </row>
    <row r="117" spans="1:9" s="17" customFormat="1" ht="17.100000000000001" customHeight="1" x14ac:dyDescent="0.25">
      <c r="A117" s="78" t="s">
        <v>42</v>
      </c>
      <c r="B117" s="38"/>
      <c r="C117" s="38" t="s">
        <v>0</v>
      </c>
      <c r="D117" s="43">
        <v>1.81</v>
      </c>
      <c r="E117" s="63">
        <f t="shared" si="6"/>
        <v>0</v>
      </c>
      <c r="F117" s="29"/>
      <c r="G117" s="29"/>
      <c r="H117" s="29"/>
      <c r="I117" s="29"/>
    </row>
    <row r="118" spans="1:9" s="17" customFormat="1" ht="17.100000000000001" customHeight="1" x14ac:dyDescent="0.25">
      <c r="A118" s="76" t="s">
        <v>43</v>
      </c>
      <c r="B118" s="38"/>
      <c r="C118" s="38" t="s">
        <v>0</v>
      </c>
      <c r="D118" s="39">
        <v>21.14</v>
      </c>
      <c r="E118" s="63">
        <f t="shared" si="6"/>
        <v>0</v>
      </c>
      <c r="F118" s="29"/>
      <c r="G118" s="29"/>
      <c r="H118" s="29"/>
      <c r="I118" s="29"/>
    </row>
    <row r="119" spans="1:9" s="17" customFormat="1" ht="17.100000000000001" customHeight="1" x14ac:dyDescent="0.25">
      <c r="A119" s="72" t="s">
        <v>170</v>
      </c>
      <c r="B119" s="38"/>
      <c r="C119" s="38" t="s">
        <v>0</v>
      </c>
      <c r="D119" s="39">
        <v>15.1</v>
      </c>
      <c r="E119" s="63">
        <f t="shared" si="6"/>
        <v>0</v>
      </c>
      <c r="F119" s="29"/>
      <c r="G119" s="29"/>
      <c r="H119" s="29"/>
      <c r="I119" s="29"/>
    </row>
    <row r="120" spans="1:9" s="17" customFormat="1" ht="17.100000000000001" customHeight="1" x14ac:dyDescent="0.25">
      <c r="A120" s="72" t="s">
        <v>95</v>
      </c>
      <c r="B120" s="38"/>
      <c r="C120" s="38" t="s">
        <v>0</v>
      </c>
      <c r="D120" s="39">
        <v>36.229999999999997</v>
      </c>
      <c r="E120" s="63">
        <f t="shared" si="6"/>
        <v>0</v>
      </c>
      <c r="F120" s="29"/>
      <c r="G120" s="29"/>
      <c r="H120" s="29"/>
      <c r="I120" s="29"/>
    </row>
    <row r="121" spans="1:9" s="17" customFormat="1" ht="17.100000000000001" customHeight="1" x14ac:dyDescent="0.25">
      <c r="A121" s="84" t="s">
        <v>44</v>
      </c>
      <c r="B121" s="38"/>
      <c r="C121" s="38" t="s">
        <v>0</v>
      </c>
      <c r="D121" s="43">
        <v>7.56</v>
      </c>
      <c r="E121" s="63">
        <f t="shared" si="6"/>
        <v>0</v>
      </c>
      <c r="F121" s="29"/>
      <c r="G121" s="29"/>
      <c r="H121" s="29"/>
      <c r="I121" s="29"/>
    </row>
    <row r="122" spans="1:9" s="17" customFormat="1" ht="17.100000000000001" customHeight="1" x14ac:dyDescent="0.25">
      <c r="A122" s="84" t="s">
        <v>146</v>
      </c>
      <c r="B122" s="38"/>
      <c r="C122" s="38" t="s">
        <v>2</v>
      </c>
      <c r="D122" s="43">
        <v>3.5</v>
      </c>
      <c r="E122" s="63">
        <f t="shared" si="6"/>
        <v>0</v>
      </c>
      <c r="F122" s="31"/>
      <c r="G122" s="31"/>
      <c r="H122" s="31"/>
      <c r="I122" s="31"/>
    </row>
    <row r="123" spans="1:9" s="17" customFormat="1" ht="17.100000000000001" customHeight="1" x14ac:dyDescent="0.25">
      <c r="A123" s="84" t="s">
        <v>146</v>
      </c>
      <c r="B123" s="38"/>
      <c r="C123" s="38" t="s">
        <v>2</v>
      </c>
      <c r="D123" s="43">
        <v>4.5</v>
      </c>
      <c r="E123" s="63">
        <f t="shared" si="6"/>
        <v>0</v>
      </c>
      <c r="F123" s="31"/>
      <c r="G123" s="31"/>
      <c r="H123" s="31"/>
      <c r="I123" s="31"/>
    </row>
    <row r="124" spans="1:9" s="17" customFormat="1" ht="17.100000000000001" customHeight="1" x14ac:dyDescent="0.25">
      <c r="A124" s="73"/>
      <c r="B124" s="40"/>
      <c r="C124" s="40"/>
      <c r="D124" s="44" t="s">
        <v>82</v>
      </c>
      <c r="E124" s="45">
        <f>SUM(E67:E121)</f>
        <v>0</v>
      </c>
      <c r="F124" s="31"/>
      <c r="G124" s="31"/>
      <c r="H124" s="31"/>
      <c r="I124" s="31"/>
    </row>
    <row r="125" spans="1:9" s="17" customFormat="1" ht="17.100000000000001" customHeight="1" x14ac:dyDescent="0.25">
      <c r="A125" s="69"/>
      <c r="B125" s="26"/>
      <c r="C125" s="26"/>
      <c r="D125" s="96"/>
      <c r="E125" s="46"/>
      <c r="F125" s="31"/>
      <c r="G125" s="31"/>
      <c r="H125" s="31"/>
      <c r="I125" s="31"/>
    </row>
    <row r="126" spans="1:9" s="17" customFormat="1" ht="17.100000000000001" customHeight="1" x14ac:dyDescent="0.25">
      <c r="A126" s="69"/>
      <c r="B126" s="26"/>
      <c r="C126" s="26"/>
      <c r="D126" s="96" t="s">
        <v>164</v>
      </c>
      <c r="E126" s="46">
        <f>E124*0.15</f>
        <v>0</v>
      </c>
      <c r="F126" s="31"/>
      <c r="G126" s="31"/>
      <c r="H126" s="31"/>
      <c r="I126" s="31"/>
    </row>
    <row r="127" spans="1:9" s="17" customFormat="1" ht="17.100000000000001" customHeight="1" x14ac:dyDescent="0.25">
      <c r="A127" s="69"/>
      <c r="B127" s="26"/>
      <c r="C127" s="26"/>
      <c r="D127" s="96"/>
      <c r="E127" s="45"/>
      <c r="F127" s="31"/>
      <c r="G127" s="31"/>
      <c r="H127" s="31"/>
      <c r="I127" s="31"/>
    </row>
    <row r="128" spans="1:9" s="17" customFormat="1" ht="17.100000000000001" customHeight="1" x14ac:dyDescent="0.25">
      <c r="A128" s="82"/>
      <c r="B128" s="48"/>
      <c r="C128" s="48"/>
      <c r="D128" s="59" t="s">
        <v>165</v>
      </c>
      <c r="E128" s="60">
        <f>E124+E126</f>
        <v>0</v>
      </c>
      <c r="F128" s="31"/>
      <c r="G128" s="31"/>
      <c r="H128" s="31"/>
      <c r="I128" s="31"/>
    </row>
    <row r="129" spans="1:12" s="25" customFormat="1" ht="18" customHeight="1" x14ac:dyDescent="0.25">
      <c r="A129" s="69"/>
      <c r="B129" s="26"/>
      <c r="C129" s="26"/>
      <c r="D129" s="19"/>
      <c r="E129" s="34"/>
      <c r="F129" s="24"/>
      <c r="G129" s="24"/>
      <c r="H129" s="24"/>
      <c r="I129" s="24"/>
      <c r="J129" s="13"/>
      <c r="K129" s="13"/>
      <c r="L129" s="13"/>
    </row>
    <row r="130" spans="1:12" s="24" customFormat="1" ht="18" customHeight="1" x14ac:dyDescent="0.25">
      <c r="A130" s="70" t="s">
        <v>159</v>
      </c>
      <c r="B130" s="26"/>
      <c r="C130" s="26"/>
      <c r="D130" s="19"/>
      <c r="E130" s="34"/>
      <c r="F130" s="25"/>
      <c r="G130" s="25"/>
      <c r="H130" s="25"/>
      <c r="I130" s="25"/>
      <c r="J130" s="13"/>
      <c r="K130" s="13"/>
      <c r="L130" s="13"/>
    </row>
    <row r="131" spans="1:12" s="13" customFormat="1" ht="18" customHeight="1" x14ac:dyDescent="0.25">
      <c r="A131" s="69"/>
      <c r="B131" s="26"/>
      <c r="C131" s="26"/>
      <c r="D131" s="19"/>
      <c r="E131" s="34"/>
      <c r="F131" s="24"/>
      <c r="G131" s="24"/>
      <c r="H131" s="24"/>
      <c r="I131" s="24"/>
    </row>
    <row r="132" spans="1:12" s="13" customFormat="1" ht="18" customHeight="1" x14ac:dyDescent="0.25">
      <c r="A132" s="71" t="s">
        <v>74</v>
      </c>
      <c r="B132" s="48"/>
      <c r="C132" s="48"/>
      <c r="D132" s="49"/>
      <c r="E132" s="50"/>
      <c r="F132" s="25"/>
      <c r="G132" s="25"/>
      <c r="H132" s="25"/>
      <c r="I132" s="25"/>
    </row>
    <row r="133" spans="1:12" s="17" customFormat="1" ht="17.100000000000001" customHeight="1" x14ac:dyDescent="0.25">
      <c r="A133" s="76" t="s">
        <v>64</v>
      </c>
      <c r="B133" s="38"/>
      <c r="C133" s="38" t="s">
        <v>2</v>
      </c>
      <c r="D133" s="39">
        <v>16</v>
      </c>
      <c r="E133" s="63">
        <f t="shared" ref="E133:E146" si="7">B133*D133</f>
        <v>0</v>
      </c>
      <c r="F133" s="29"/>
      <c r="G133" s="29"/>
      <c r="H133" s="29"/>
      <c r="I133" s="29"/>
    </row>
    <row r="134" spans="1:12" s="17" customFormat="1" ht="17.100000000000001" customHeight="1" x14ac:dyDescent="0.25">
      <c r="A134" s="76" t="s">
        <v>65</v>
      </c>
      <c r="B134" s="38"/>
      <c r="C134" s="38" t="s">
        <v>2</v>
      </c>
      <c r="D134" s="39">
        <v>30</v>
      </c>
      <c r="E134" s="63">
        <f t="shared" si="7"/>
        <v>0</v>
      </c>
      <c r="F134" s="29"/>
      <c r="G134" s="29"/>
      <c r="H134" s="29"/>
      <c r="I134" s="29"/>
    </row>
    <row r="135" spans="1:12" s="17" customFormat="1" ht="17.100000000000001" customHeight="1" x14ac:dyDescent="0.25">
      <c r="A135" s="76" t="s">
        <v>66</v>
      </c>
      <c r="B135" s="38"/>
      <c r="C135" s="38" t="s">
        <v>3</v>
      </c>
      <c r="D135" s="39">
        <v>240</v>
      </c>
      <c r="E135" s="63">
        <f t="shared" si="7"/>
        <v>0</v>
      </c>
      <c r="F135" s="29"/>
      <c r="G135" s="29"/>
      <c r="H135" s="29"/>
      <c r="I135" s="29"/>
    </row>
    <row r="136" spans="1:12" s="17" customFormat="1" ht="17.100000000000001" customHeight="1" x14ac:dyDescent="0.25">
      <c r="A136" s="76" t="s">
        <v>67</v>
      </c>
      <c r="B136" s="38"/>
      <c r="C136" s="38" t="s">
        <v>3</v>
      </c>
      <c r="D136" s="39">
        <v>450</v>
      </c>
      <c r="E136" s="63">
        <f t="shared" si="7"/>
        <v>0</v>
      </c>
      <c r="F136" s="29"/>
      <c r="G136" s="29"/>
      <c r="H136" s="29"/>
      <c r="I136" s="29"/>
    </row>
    <row r="137" spans="1:12" s="17" customFormat="1" ht="17.100000000000001" customHeight="1" x14ac:dyDescent="0.25">
      <c r="A137" s="76" t="s">
        <v>68</v>
      </c>
      <c r="B137" s="38"/>
      <c r="C137" s="38" t="s">
        <v>3</v>
      </c>
      <c r="D137" s="39">
        <v>55</v>
      </c>
      <c r="E137" s="63">
        <f t="shared" si="7"/>
        <v>0</v>
      </c>
      <c r="F137" s="29"/>
      <c r="G137" s="29"/>
      <c r="H137" s="29"/>
      <c r="I137" s="29"/>
    </row>
    <row r="138" spans="1:12" s="17" customFormat="1" ht="17.100000000000001" customHeight="1" x14ac:dyDescent="0.25">
      <c r="A138" s="76" t="s">
        <v>70</v>
      </c>
      <c r="B138" s="38"/>
      <c r="C138" s="38" t="s">
        <v>2</v>
      </c>
      <c r="D138" s="39">
        <v>11.2</v>
      </c>
      <c r="E138" s="63">
        <f t="shared" si="7"/>
        <v>0</v>
      </c>
      <c r="F138" s="29"/>
      <c r="G138" s="29"/>
      <c r="H138" s="29"/>
      <c r="I138" s="29"/>
    </row>
    <row r="139" spans="1:12" s="25" customFormat="1" ht="10.5" customHeight="1" x14ac:dyDescent="0.25">
      <c r="A139" s="73"/>
      <c r="B139" s="40"/>
      <c r="C139" s="40"/>
      <c r="D139" s="41"/>
      <c r="E139" s="42"/>
      <c r="F139" s="24"/>
      <c r="G139" s="24"/>
      <c r="H139" s="24"/>
      <c r="I139" s="24"/>
      <c r="J139" s="13"/>
      <c r="K139" s="13"/>
      <c r="L139" s="13"/>
    </row>
    <row r="140" spans="1:12" s="24" customFormat="1" ht="18" customHeight="1" x14ac:dyDescent="0.25">
      <c r="A140" s="70" t="s">
        <v>160</v>
      </c>
      <c r="B140" s="26"/>
      <c r="C140" s="26"/>
      <c r="D140" s="19"/>
      <c r="E140" s="34"/>
      <c r="F140" s="25"/>
      <c r="G140" s="25"/>
      <c r="H140" s="25"/>
      <c r="I140" s="25"/>
      <c r="J140" s="13"/>
      <c r="K140" s="13"/>
      <c r="L140" s="13"/>
    </row>
    <row r="141" spans="1:12" s="13" customFormat="1" ht="9" customHeight="1" x14ac:dyDescent="0.25">
      <c r="A141" s="69"/>
      <c r="B141" s="26"/>
      <c r="C141" s="26"/>
      <c r="D141" s="19"/>
      <c r="E141" s="34"/>
      <c r="F141" s="24"/>
      <c r="G141" s="24"/>
      <c r="H141" s="24"/>
      <c r="I141" s="24"/>
    </row>
    <row r="142" spans="1:12" s="17" customFormat="1" ht="17.100000000000001" customHeight="1" x14ac:dyDescent="0.25">
      <c r="A142" s="76" t="s">
        <v>71</v>
      </c>
      <c r="B142" s="38"/>
      <c r="C142" s="38" t="s">
        <v>2</v>
      </c>
      <c r="D142" s="39">
        <v>17.399999999999999</v>
      </c>
      <c r="E142" s="63">
        <f t="shared" si="7"/>
        <v>0</v>
      </c>
      <c r="F142" s="29"/>
      <c r="G142" s="29"/>
      <c r="H142" s="29"/>
      <c r="I142" s="29"/>
    </row>
    <row r="143" spans="1:12" s="17" customFormat="1" ht="17.100000000000001" customHeight="1" x14ac:dyDescent="0.25">
      <c r="A143" s="76" t="s">
        <v>72</v>
      </c>
      <c r="B143" s="38"/>
      <c r="C143" s="38" t="s">
        <v>2</v>
      </c>
      <c r="D143" s="39">
        <v>25</v>
      </c>
      <c r="E143" s="63">
        <f t="shared" si="7"/>
        <v>0</v>
      </c>
      <c r="F143" s="29"/>
      <c r="G143" s="29"/>
      <c r="H143" s="29"/>
      <c r="I143" s="29"/>
    </row>
    <row r="144" spans="1:12" s="17" customFormat="1" ht="17.100000000000001" customHeight="1" x14ac:dyDescent="0.25">
      <c r="A144" s="76" t="s">
        <v>73</v>
      </c>
      <c r="B144" s="38"/>
      <c r="C144" s="38" t="s">
        <v>3</v>
      </c>
      <c r="D144" s="39">
        <v>800</v>
      </c>
      <c r="E144" s="63">
        <f t="shared" si="7"/>
        <v>0</v>
      </c>
      <c r="F144" s="29"/>
      <c r="G144" s="29"/>
      <c r="H144" s="29"/>
      <c r="I144" s="29"/>
    </row>
    <row r="145" spans="1:9" s="17" customFormat="1" ht="17.100000000000001" customHeight="1" x14ac:dyDescent="0.25">
      <c r="A145" s="76" t="s">
        <v>171</v>
      </c>
      <c r="B145" s="38"/>
      <c r="C145" s="38" t="s">
        <v>0</v>
      </c>
      <c r="D145" s="39">
        <v>29.65</v>
      </c>
      <c r="E145" s="63">
        <f t="shared" si="7"/>
        <v>0</v>
      </c>
      <c r="F145" s="29"/>
      <c r="G145" s="29"/>
      <c r="H145" s="29"/>
      <c r="I145" s="29"/>
    </row>
    <row r="146" spans="1:9" s="17" customFormat="1" ht="17.100000000000001" customHeight="1" x14ac:dyDescent="0.25">
      <c r="A146" s="76" t="s">
        <v>172</v>
      </c>
      <c r="B146" s="38"/>
      <c r="C146" s="38" t="s">
        <v>3</v>
      </c>
      <c r="D146" s="39">
        <v>150</v>
      </c>
      <c r="E146" s="63">
        <f t="shared" si="7"/>
        <v>0</v>
      </c>
      <c r="F146" s="29"/>
      <c r="G146" s="29"/>
      <c r="H146" s="29"/>
      <c r="I146" s="29"/>
    </row>
    <row r="147" spans="1:9" s="17" customFormat="1" ht="17.100000000000001" customHeight="1" x14ac:dyDescent="0.25">
      <c r="A147" s="84" t="s">
        <v>146</v>
      </c>
      <c r="B147" s="38"/>
      <c r="C147" s="38" t="s">
        <v>2</v>
      </c>
      <c r="D147" s="39">
        <v>150</v>
      </c>
      <c r="E147" s="63">
        <f>B147*D147</f>
        <v>0</v>
      </c>
    </row>
    <row r="148" spans="1:9" s="17" customFormat="1" ht="17.100000000000001" customHeight="1" x14ac:dyDescent="0.25">
      <c r="A148" s="84" t="s">
        <v>146</v>
      </c>
      <c r="B148" s="38"/>
      <c r="C148" s="38" t="s">
        <v>2</v>
      </c>
      <c r="D148" s="39">
        <v>10</v>
      </c>
      <c r="E148" s="63">
        <f>B148*D148</f>
        <v>0</v>
      </c>
    </row>
    <row r="149" spans="1:9" s="17" customFormat="1" ht="17.100000000000001" customHeight="1" x14ac:dyDescent="0.25">
      <c r="A149" s="73"/>
      <c r="B149" s="40"/>
      <c r="C149" s="40"/>
      <c r="D149" s="44" t="s">
        <v>82</v>
      </c>
      <c r="E149" s="45">
        <f>SUM(E133:E147)</f>
        <v>0</v>
      </c>
    </row>
    <row r="150" spans="1:9" s="17" customFormat="1" ht="17.100000000000001" customHeight="1" x14ac:dyDescent="0.25">
      <c r="A150" s="69"/>
      <c r="B150" s="26"/>
      <c r="C150" s="26"/>
      <c r="D150" s="96"/>
      <c r="E150" s="46"/>
    </row>
    <row r="151" spans="1:9" s="17" customFormat="1" ht="17.100000000000001" customHeight="1" x14ac:dyDescent="0.25">
      <c r="A151" s="69"/>
      <c r="B151" s="26"/>
      <c r="C151" s="26"/>
      <c r="D151" s="96" t="s">
        <v>164</v>
      </c>
      <c r="E151" s="46">
        <f>E149*0.15</f>
        <v>0</v>
      </c>
    </row>
    <row r="152" spans="1:9" s="17" customFormat="1" ht="17.100000000000001" customHeight="1" x14ac:dyDescent="0.25">
      <c r="A152" s="69"/>
      <c r="B152" s="26"/>
      <c r="C152" s="26"/>
      <c r="D152" s="96"/>
      <c r="E152" s="45"/>
    </row>
    <row r="153" spans="1:9" s="17" customFormat="1" ht="17.100000000000001" customHeight="1" x14ac:dyDescent="0.25">
      <c r="A153" s="82"/>
      <c r="B153" s="48"/>
      <c r="C153" s="48"/>
      <c r="D153" s="59" t="s">
        <v>173</v>
      </c>
      <c r="E153" s="60">
        <f>E149+E151</f>
        <v>0</v>
      </c>
    </row>
    <row r="154" spans="1:9" s="17" customFormat="1" ht="17.100000000000001" customHeight="1" x14ac:dyDescent="0.25">
      <c r="A154" s="69"/>
      <c r="B154" s="26"/>
      <c r="C154" s="26"/>
      <c r="D154" s="54"/>
      <c r="E154" s="64"/>
    </row>
    <row r="155" spans="1:9" ht="18" customHeight="1" thickBot="1" x14ac:dyDescent="0.3">
      <c r="A155" s="70" t="s">
        <v>161</v>
      </c>
      <c r="B155" s="26"/>
      <c r="C155" s="26"/>
      <c r="D155" s="19"/>
      <c r="E155" s="34"/>
      <c r="F155" s="3"/>
      <c r="G155" s="3"/>
      <c r="H155" s="3"/>
      <c r="I155" s="3"/>
    </row>
    <row r="156" spans="1:9" ht="10.5" customHeight="1" thickTop="1" x14ac:dyDescent="0.25">
      <c r="A156" s="69"/>
      <c r="B156" s="26"/>
      <c r="C156" s="26"/>
      <c r="D156" s="19"/>
      <c r="E156" s="34"/>
    </row>
    <row r="157" spans="1:9" ht="18" customHeight="1" x14ac:dyDescent="0.25">
      <c r="A157" s="71" t="s">
        <v>45</v>
      </c>
      <c r="B157" s="48"/>
      <c r="C157" s="48"/>
      <c r="D157" s="49"/>
      <c r="E157" s="50"/>
    </row>
    <row r="158" spans="1:9" s="17" customFormat="1" ht="17.100000000000001" customHeight="1" x14ac:dyDescent="0.25">
      <c r="A158" s="76" t="s">
        <v>174</v>
      </c>
      <c r="B158" s="38"/>
      <c r="C158" s="38" t="s">
        <v>3</v>
      </c>
      <c r="D158" s="39">
        <v>996.44</v>
      </c>
      <c r="E158" s="63">
        <f t="shared" ref="E158:E164" si="8">B158*D158</f>
        <v>0</v>
      </c>
      <c r="F158" s="29"/>
      <c r="G158" s="29"/>
      <c r="H158" s="29"/>
      <c r="I158" s="29"/>
    </row>
    <row r="159" spans="1:9" s="17" customFormat="1" ht="17.100000000000001" customHeight="1" x14ac:dyDescent="0.25">
      <c r="A159" s="76" t="s">
        <v>201</v>
      </c>
      <c r="B159" s="38"/>
      <c r="C159" s="38" t="s">
        <v>3</v>
      </c>
      <c r="D159" s="39">
        <v>575.72</v>
      </c>
      <c r="E159" s="63">
        <f t="shared" si="8"/>
        <v>0</v>
      </c>
      <c r="F159" s="29"/>
      <c r="G159" s="29"/>
      <c r="H159" s="29"/>
      <c r="I159" s="29"/>
    </row>
    <row r="160" spans="1:9" s="17" customFormat="1" ht="17.100000000000001" customHeight="1" x14ac:dyDescent="0.25">
      <c r="A160" s="76" t="s">
        <v>46</v>
      </c>
      <c r="B160" s="38"/>
      <c r="C160" s="38" t="s">
        <v>3</v>
      </c>
      <c r="D160" s="39">
        <v>885.72</v>
      </c>
      <c r="E160" s="63">
        <f t="shared" si="8"/>
        <v>0</v>
      </c>
      <c r="F160" s="29"/>
      <c r="G160" s="29"/>
      <c r="H160" s="29"/>
      <c r="I160" s="29"/>
    </row>
    <row r="161" spans="1:9" s="17" customFormat="1" ht="17.100000000000001" customHeight="1" x14ac:dyDescent="0.25">
      <c r="A161" s="76" t="s">
        <v>47</v>
      </c>
      <c r="B161" s="38"/>
      <c r="C161" s="38" t="s">
        <v>2</v>
      </c>
      <c r="D161" s="39">
        <v>6.64</v>
      </c>
      <c r="E161" s="63">
        <f t="shared" si="8"/>
        <v>0</v>
      </c>
      <c r="F161" s="29"/>
      <c r="G161" s="29"/>
      <c r="H161" s="29"/>
      <c r="I161" s="29"/>
    </row>
    <row r="162" spans="1:9" s="17" customFormat="1" ht="18" customHeight="1" x14ac:dyDescent="0.25">
      <c r="A162" s="72" t="s">
        <v>176</v>
      </c>
      <c r="B162" s="38"/>
      <c r="C162" s="38" t="s">
        <v>3</v>
      </c>
      <c r="D162" s="39">
        <v>13285.8</v>
      </c>
      <c r="E162" s="63">
        <f t="shared" si="8"/>
        <v>0</v>
      </c>
      <c r="F162" s="29"/>
      <c r="G162" s="29"/>
      <c r="H162" s="29"/>
      <c r="I162" s="29"/>
    </row>
    <row r="163" spans="1:9" s="17" customFormat="1" ht="17.45" customHeight="1" x14ac:dyDescent="0.25">
      <c r="A163" s="72" t="s">
        <v>175</v>
      </c>
      <c r="B163" s="38"/>
      <c r="C163" s="38" t="s">
        <v>3</v>
      </c>
      <c r="D163" s="39">
        <v>6000</v>
      </c>
      <c r="E163" s="63">
        <f t="shared" si="8"/>
        <v>0</v>
      </c>
      <c r="F163" s="29"/>
      <c r="G163" s="29"/>
      <c r="H163" s="29"/>
      <c r="I163" s="29"/>
    </row>
    <row r="164" spans="1:9" s="17" customFormat="1" ht="17.100000000000001" customHeight="1" x14ac:dyDescent="0.25">
      <c r="A164" s="77" t="s">
        <v>200</v>
      </c>
      <c r="B164" s="38"/>
      <c r="C164" s="38" t="s">
        <v>3</v>
      </c>
      <c r="D164" s="39">
        <v>885.72</v>
      </c>
      <c r="E164" s="63">
        <f t="shared" si="8"/>
        <v>0</v>
      </c>
      <c r="F164" s="29"/>
      <c r="G164" s="29"/>
      <c r="H164" s="29"/>
      <c r="I164" s="29"/>
    </row>
    <row r="165" spans="1:9" s="17" customFormat="1" ht="17.100000000000001" customHeight="1" x14ac:dyDescent="0.25">
      <c r="A165" s="76" t="s">
        <v>198</v>
      </c>
      <c r="B165" s="38"/>
      <c r="C165" s="38"/>
      <c r="D165" s="39"/>
      <c r="E165" s="53"/>
      <c r="F165" s="29"/>
      <c r="G165" s="29"/>
      <c r="H165" s="29"/>
      <c r="I165" s="29"/>
    </row>
    <row r="166" spans="1:9" s="17" customFormat="1" ht="17.100000000000001" customHeight="1" x14ac:dyDescent="0.25">
      <c r="A166" s="76" t="s">
        <v>85</v>
      </c>
      <c r="B166" s="38"/>
      <c r="C166" s="38" t="s">
        <v>2</v>
      </c>
      <c r="D166" s="39">
        <v>1.45</v>
      </c>
      <c r="E166" s="63">
        <f t="shared" ref="E166:E178" si="9">B166*D166</f>
        <v>0</v>
      </c>
      <c r="F166" s="29"/>
      <c r="G166" s="29"/>
      <c r="H166" s="29"/>
      <c r="I166" s="29"/>
    </row>
    <row r="167" spans="1:9" s="17" customFormat="1" ht="17.100000000000001" customHeight="1" x14ac:dyDescent="0.25">
      <c r="A167" s="76" t="s">
        <v>86</v>
      </c>
      <c r="B167" s="38"/>
      <c r="C167" s="38" t="s">
        <v>2</v>
      </c>
      <c r="D167" s="39">
        <v>1.1200000000000001</v>
      </c>
      <c r="E167" s="63">
        <f t="shared" si="9"/>
        <v>0</v>
      </c>
      <c r="F167" s="29"/>
      <c r="G167" s="29"/>
      <c r="H167" s="29"/>
      <c r="I167" s="29"/>
    </row>
    <row r="168" spans="1:9" s="17" customFormat="1" ht="17.100000000000001" customHeight="1" x14ac:dyDescent="0.25">
      <c r="A168" s="76" t="s">
        <v>75</v>
      </c>
      <c r="B168" s="38"/>
      <c r="C168" s="38" t="s">
        <v>2</v>
      </c>
      <c r="D168" s="39">
        <v>4428.6000000000004</v>
      </c>
      <c r="E168" s="63">
        <f t="shared" si="9"/>
        <v>0</v>
      </c>
      <c r="F168" s="29"/>
      <c r="G168" s="29"/>
      <c r="H168" s="29"/>
      <c r="I168" s="29"/>
    </row>
    <row r="169" spans="1:9" s="17" customFormat="1" ht="17.100000000000001" customHeight="1" x14ac:dyDescent="0.25">
      <c r="A169" s="76" t="s">
        <v>119</v>
      </c>
      <c r="B169" s="38"/>
      <c r="C169" s="38" t="s">
        <v>22</v>
      </c>
      <c r="D169" s="39">
        <v>10</v>
      </c>
      <c r="E169" s="63">
        <f t="shared" si="9"/>
        <v>0</v>
      </c>
      <c r="F169" s="29"/>
      <c r="G169" s="29"/>
      <c r="H169" s="29"/>
      <c r="I169" s="29"/>
    </row>
    <row r="170" spans="1:9" s="17" customFormat="1" ht="17.100000000000001" customHeight="1" x14ac:dyDescent="0.25">
      <c r="A170" s="76" t="s">
        <v>48</v>
      </c>
      <c r="B170" s="38"/>
      <c r="C170" s="38" t="s">
        <v>22</v>
      </c>
      <c r="D170" s="39">
        <v>254644.5</v>
      </c>
      <c r="E170" s="63">
        <f t="shared" si="9"/>
        <v>0</v>
      </c>
      <c r="F170" s="29"/>
      <c r="G170" s="29"/>
      <c r="H170" s="29"/>
      <c r="I170" s="29"/>
    </row>
    <row r="171" spans="1:9" s="17" customFormat="1" ht="17.100000000000001" customHeight="1" x14ac:dyDescent="0.25">
      <c r="A171" s="76" t="s">
        <v>49</v>
      </c>
      <c r="B171" s="38"/>
      <c r="C171" s="38" t="s">
        <v>22</v>
      </c>
      <c r="D171" s="39">
        <v>265716</v>
      </c>
      <c r="E171" s="63">
        <f t="shared" si="9"/>
        <v>0</v>
      </c>
      <c r="F171" s="29"/>
      <c r="G171" s="29"/>
      <c r="H171" s="29"/>
      <c r="I171" s="29"/>
    </row>
    <row r="172" spans="1:9" s="17" customFormat="1" ht="17.100000000000001" customHeight="1" x14ac:dyDescent="0.25">
      <c r="A172" s="76" t="s">
        <v>50</v>
      </c>
      <c r="B172" s="38"/>
      <c r="C172" s="38" t="s">
        <v>22</v>
      </c>
      <c r="D172" s="39">
        <v>287859</v>
      </c>
      <c r="E172" s="63">
        <f t="shared" si="9"/>
        <v>0</v>
      </c>
      <c r="F172" s="29"/>
      <c r="G172" s="29"/>
      <c r="H172" s="29"/>
      <c r="I172" s="29"/>
    </row>
    <row r="173" spans="1:9" s="17" customFormat="1" ht="17.100000000000001" customHeight="1" x14ac:dyDescent="0.25">
      <c r="A173" s="76" t="s">
        <v>51</v>
      </c>
      <c r="B173" s="38"/>
      <c r="C173" s="38" t="s">
        <v>22</v>
      </c>
      <c r="D173" s="39">
        <v>310002</v>
      </c>
      <c r="E173" s="63">
        <f t="shared" si="9"/>
        <v>0</v>
      </c>
      <c r="F173" s="29"/>
      <c r="G173" s="29"/>
      <c r="H173" s="29"/>
      <c r="I173" s="29"/>
    </row>
    <row r="174" spans="1:9" s="17" customFormat="1" ht="17.100000000000001" customHeight="1" x14ac:dyDescent="0.25">
      <c r="A174" s="76" t="s">
        <v>178</v>
      </c>
      <c r="B174" s="38"/>
      <c r="C174" s="38" t="s">
        <v>22</v>
      </c>
      <c r="D174" s="39">
        <v>230000</v>
      </c>
      <c r="E174" s="63">
        <f t="shared" si="9"/>
        <v>0</v>
      </c>
      <c r="F174" s="29"/>
      <c r="G174" s="29"/>
      <c r="H174" s="29"/>
      <c r="I174" s="29"/>
    </row>
    <row r="175" spans="1:9" s="17" customFormat="1" ht="17.100000000000001" customHeight="1" x14ac:dyDescent="0.25">
      <c r="A175" s="76" t="s">
        <v>52</v>
      </c>
      <c r="B175" s="38"/>
      <c r="C175" s="38" t="s">
        <v>2</v>
      </c>
      <c r="D175" s="39">
        <v>33.21</v>
      </c>
      <c r="E175" s="63">
        <f t="shared" si="9"/>
        <v>0</v>
      </c>
      <c r="F175" s="29"/>
      <c r="G175" s="29"/>
      <c r="H175" s="29"/>
      <c r="I175" s="29"/>
    </row>
    <row r="176" spans="1:9" s="17" customFormat="1" ht="17.100000000000001" customHeight="1" x14ac:dyDescent="0.25">
      <c r="A176" s="84" t="s">
        <v>179</v>
      </c>
      <c r="B176" s="38"/>
      <c r="C176" s="38" t="s">
        <v>3</v>
      </c>
      <c r="D176" s="43">
        <v>3660</v>
      </c>
      <c r="E176" s="63">
        <f t="shared" si="9"/>
        <v>0</v>
      </c>
    </row>
    <row r="177" spans="1:9" s="17" customFormat="1" ht="17.100000000000001" customHeight="1" x14ac:dyDescent="0.25">
      <c r="A177" s="84" t="s">
        <v>146</v>
      </c>
      <c r="B177" s="38"/>
      <c r="C177" s="38" t="s">
        <v>22</v>
      </c>
      <c r="D177" s="43">
        <v>100</v>
      </c>
      <c r="E177" s="63">
        <f t="shared" si="9"/>
        <v>0</v>
      </c>
    </row>
    <row r="178" spans="1:9" s="17" customFormat="1" ht="17.100000000000001" customHeight="1" x14ac:dyDescent="0.25">
      <c r="A178" s="84" t="s">
        <v>146</v>
      </c>
      <c r="B178" s="38"/>
      <c r="C178" s="38" t="s">
        <v>22</v>
      </c>
      <c r="D178" s="43">
        <v>100</v>
      </c>
      <c r="E178" s="63">
        <f t="shared" si="9"/>
        <v>0</v>
      </c>
    </row>
    <row r="179" spans="1:9" s="17" customFormat="1" ht="17.100000000000001" customHeight="1" x14ac:dyDescent="0.25">
      <c r="A179" s="73"/>
      <c r="B179" s="40"/>
      <c r="C179" s="40"/>
      <c r="D179" s="44" t="s">
        <v>82</v>
      </c>
      <c r="E179" s="45">
        <f>SUM(E158:E178)</f>
        <v>0</v>
      </c>
    </row>
    <row r="180" spans="1:9" s="17" customFormat="1" ht="17.100000000000001" customHeight="1" x14ac:dyDescent="0.25">
      <c r="A180" s="69"/>
      <c r="B180" s="26"/>
      <c r="C180" s="26"/>
      <c r="D180" s="96"/>
      <c r="E180" s="46"/>
    </row>
    <row r="181" spans="1:9" s="17" customFormat="1" ht="17.100000000000001" customHeight="1" x14ac:dyDescent="0.25">
      <c r="A181" s="69"/>
      <c r="B181" s="26"/>
      <c r="C181" s="26"/>
      <c r="D181" s="96" t="s">
        <v>164</v>
      </c>
      <c r="E181" s="46">
        <f>E179*0.15</f>
        <v>0</v>
      </c>
    </row>
    <row r="182" spans="1:9" s="17" customFormat="1" ht="17.100000000000001" customHeight="1" x14ac:dyDescent="0.25">
      <c r="A182" s="69"/>
      <c r="B182" s="26"/>
      <c r="C182" s="26"/>
      <c r="D182" s="96"/>
      <c r="E182" s="45"/>
    </row>
    <row r="183" spans="1:9" s="17" customFormat="1" ht="17.100000000000001" customHeight="1" x14ac:dyDescent="0.25">
      <c r="A183" s="82"/>
      <c r="B183" s="48"/>
      <c r="C183" s="48"/>
      <c r="D183" s="59" t="s">
        <v>177</v>
      </c>
      <c r="E183" s="60">
        <f>E179+E181</f>
        <v>0</v>
      </c>
    </row>
    <row r="184" spans="1:9" ht="12.75" customHeight="1" x14ac:dyDescent="0.25">
      <c r="A184" s="69"/>
      <c r="B184" s="26"/>
      <c r="C184" s="26"/>
      <c r="D184" s="19"/>
      <c r="E184" s="34"/>
    </row>
    <row r="185" spans="1:9" ht="18" customHeight="1" thickBot="1" x14ac:dyDescent="0.3">
      <c r="A185" s="70" t="s">
        <v>162</v>
      </c>
      <c r="B185" s="26"/>
      <c r="C185" s="26"/>
      <c r="D185" s="19"/>
      <c r="E185" s="34"/>
      <c r="F185" s="3"/>
      <c r="G185" s="3"/>
      <c r="H185" s="3"/>
      <c r="I185" s="3"/>
    </row>
    <row r="186" spans="1:9" ht="15.75" customHeight="1" thickTop="1" x14ac:dyDescent="0.25">
      <c r="A186" s="69"/>
      <c r="B186" s="26"/>
      <c r="C186" s="26"/>
      <c r="D186" s="19"/>
      <c r="E186" s="34"/>
    </row>
    <row r="187" spans="1:9" ht="18" customHeight="1" x14ac:dyDescent="0.25">
      <c r="A187" s="71" t="s">
        <v>134</v>
      </c>
      <c r="B187" s="48"/>
      <c r="C187" s="48"/>
      <c r="D187" s="49"/>
      <c r="E187" s="50"/>
    </row>
    <row r="188" spans="1:9" s="17" customFormat="1" ht="17.100000000000001" customHeight="1" x14ac:dyDescent="0.25">
      <c r="A188" s="78" t="s">
        <v>111</v>
      </c>
      <c r="B188" s="38"/>
      <c r="C188" s="38" t="s">
        <v>3</v>
      </c>
      <c r="D188" s="43">
        <v>13548.41</v>
      </c>
      <c r="E188" s="63">
        <f t="shared" ref="E188:E201" si="10">B188*D188</f>
        <v>0</v>
      </c>
      <c r="F188" s="29"/>
      <c r="G188" s="29"/>
      <c r="H188" s="29"/>
      <c r="I188" s="29"/>
    </row>
    <row r="189" spans="1:9" s="17" customFormat="1" ht="28.5" customHeight="1" x14ac:dyDescent="0.25">
      <c r="A189" s="85" t="s">
        <v>112</v>
      </c>
      <c r="B189" s="38"/>
      <c r="C189" s="38" t="s">
        <v>3</v>
      </c>
      <c r="D189" s="43">
        <v>2500</v>
      </c>
      <c r="E189" s="63">
        <f t="shared" si="10"/>
        <v>0</v>
      </c>
      <c r="F189" s="29"/>
      <c r="G189" s="29"/>
      <c r="H189" s="29"/>
      <c r="I189" s="29"/>
    </row>
    <row r="190" spans="1:9" s="17" customFormat="1" ht="17.100000000000001" customHeight="1" x14ac:dyDescent="0.25">
      <c r="A190" s="85" t="s">
        <v>113</v>
      </c>
      <c r="B190" s="38"/>
      <c r="C190" s="38" t="s">
        <v>3</v>
      </c>
      <c r="D190" s="43">
        <v>14903.25</v>
      </c>
      <c r="E190" s="63">
        <f t="shared" si="10"/>
        <v>0</v>
      </c>
      <c r="F190" s="29"/>
      <c r="G190" s="29"/>
      <c r="H190" s="29"/>
      <c r="I190" s="29"/>
    </row>
    <row r="191" spans="1:9" s="17" customFormat="1" ht="28.5" customHeight="1" x14ac:dyDescent="0.25">
      <c r="A191" s="85" t="s">
        <v>114</v>
      </c>
      <c r="B191" s="38"/>
      <c r="C191" s="38" t="s">
        <v>3</v>
      </c>
      <c r="D191" s="43">
        <v>6774.21</v>
      </c>
      <c r="E191" s="63">
        <f t="shared" si="10"/>
        <v>0</v>
      </c>
      <c r="F191" s="29"/>
      <c r="G191" s="29"/>
      <c r="H191" s="29"/>
      <c r="I191" s="29"/>
    </row>
    <row r="192" spans="1:9" s="17" customFormat="1" ht="17.100000000000001" customHeight="1" x14ac:dyDescent="0.25">
      <c r="A192" s="85" t="s">
        <v>115</v>
      </c>
      <c r="B192" s="38"/>
      <c r="C192" s="38" t="s">
        <v>3</v>
      </c>
      <c r="D192" s="43">
        <v>1158.3900000000001</v>
      </c>
      <c r="E192" s="63">
        <f t="shared" si="10"/>
        <v>0</v>
      </c>
      <c r="F192" s="29"/>
      <c r="G192" s="29"/>
      <c r="H192" s="29"/>
      <c r="I192" s="29"/>
    </row>
    <row r="193" spans="1:9" s="17" customFormat="1" ht="18" x14ac:dyDescent="0.25">
      <c r="A193" s="85" t="s">
        <v>144</v>
      </c>
      <c r="B193" s="38"/>
      <c r="C193" s="38" t="s">
        <v>3</v>
      </c>
      <c r="D193" s="43">
        <v>823.5</v>
      </c>
      <c r="E193" s="63">
        <f t="shared" si="10"/>
        <v>0</v>
      </c>
      <c r="F193" s="29"/>
      <c r="G193" s="29"/>
      <c r="H193" s="29"/>
      <c r="I193" s="29"/>
    </row>
    <row r="194" spans="1:9" s="17" customFormat="1" ht="17.100000000000001" customHeight="1" x14ac:dyDescent="0.25">
      <c r="A194" s="84" t="s">
        <v>217</v>
      </c>
      <c r="B194" s="38"/>
      <c r="C194" s="38" t="s">
        <v>3</v>
      </c>
      <c r="D194" s="43">
        <v>3445.89</v>
      </c>
      <c r="E194" s="63">
        <f t="shared" si="10"/>
        <v>0</v>
      </c>
      <c r="F194" s="29"/>
      <c r="G194" s="29"/>
      <c r="H194" s="29"/>
      <c r="I194" s="29"/>
    </row>
    <row r="195" spans="1:9" s="17" customFormat="1" ht="17.100000000000001" customHeight="1" x14ac:dyDescent="0.25">
      <c r="A195" s="84" t="s">
        <v>53</v>
      </c>
      <c r="B195" s="38"/>
      <c r="C195" s="38" t="s">
        <v>3</v>
      </c>
      <c r="D195" s="43">
        <v>129.22999999999999</v>
      </c>
      <c r="E195" s="63">
        <f t="shared" si="10"/>
        <v>0</v>
      </c>
      <c r="F195" s="29"/>
      <c r="G195" s="29"/>
      <c r="H195" s="29"/>
      <c r="I195" s="29"/>
    </row>
    <row r="196" spans="1:9" s="17" customFormat="1" ht="17.100000000000001" customHeight="1" x14ac:dyDescent="0.25">
      <c r="A196" s="84" t="s">
        <v>54</v>
      </c>
      <c r="B196" s="38"/>
      <c r="C196" s="38" t="s">
        <v>3</v>
      </c>
      <c r="D196" s="43">
        <v>175.95</v>
      </c>
      <c r="E196" s="63">
        <f t="shared" si="10"/>
        <v>0</v>
      </c>
      <c r="F196" s="29"/>
      <c r="G196" s="29"/>
      <c r="H196" s="29"/>
      <c r="I196" s="29"/>
    </row>
    <row r="197" spans="1:9" s="17" customFormat="1" ht="15" customHeight="1" x14ac:dyDescent="0.25">
      <c r="A197" s="91" t="s">
        <v>116</v>
      </c>
      <c r="B197" s="38"/>
      <c r="C197" s="38" t="s">
        <v>3</v>
      </c>
      <c r="D197" s="43">
        <v>3273.69</v>
      </c>
      <c r="E197" s="63">
        <f t="shared" si="10"/>
        <v>0</v>
      </c>
      <c r="F197" s="29"/>
      <c r="G197" s="29"/>
      <c r="H197" s="29"/>
      <c r="I197" s="29"/>
    </row>
    <row r="198" spans="1:9" s="17" customFormat="1" ht="15" customHeight="1" x14ac:dyDescent="0.25">
      <c r="A198" s="91" t="s">
        <v>145</v>
      </c>
      <c r="B198" s="38"/>
      <c r="C198" s="38" t="s">
        <v>3</v>
      </c>
      <c r="D198" s="43">
        <v>3756.74</v>
      </c>
      <c r="E198" s="63">
        <f t="shared" si="10"/>
        <v>0</v>
      </c>
      <c r="F198" s="29"/>
      <c r="G198" s="29"/>
      <c r="H198" s="29"/>
      <c r="I198" s="29"/>
    </row>
    <row r="199" spans="1:9" s="17" customFormat="1" ht="17.100000000000001" customHeight="1" x14ac:dyDescent="0.25">
      <c r="A199" s="84" t="s">
        <v>117</v>
      </c>
      <c r="B199" s="38"/>
      <c r="C199" s="38" t="s">
        <v>2</v>
      </c>
      <c r="D199" s="43">
        <v>177.05</v>
      </c>
      <c r="E199" s="63">
        <f t="shared" si="10"/>
        <v>0</v>
      </c>
      <c r="F199" s="29"/>
      <c r="G199" s="29"/>
      <c r="H199" s="29"/>
      <c r="I199" s="29"/>
    </row>
    <row r="200" spans="1:9" s="17" customFormat="1" ht="17.100000000000001" customHeight="1" x14ac:dyDescent="0.25">
      <c r="A200" s="84" t="s">
        <v>118</v>
      </c>
      <c r="B200" s="38"/>
      <c r="C200" s="38" t="s">
        <v>2</v>
      </c>
      <c r="D200" s="43">
        <v>195.94</v>
      </c>
      <c r="E200" s="63">
        <f t="shared" si="10"/>
        <v>0</v>
      </c>
      <c r="F200" s="29"/>
      <c r="G200" s="29"/>
      <c r="H200" s="29"/>
      <c r="I200" s="29"/>
    </row>
    <row r="201" spans="1:9" s="17" customFormat="1" ht="17.100000000000001" customHeight="1" x14ac:dyDescent="0.25">
      <c r="A201" s="84" t="s">
        <v>202</v>
      </c>
      <c r="B201" s="38"/>
      <c r="C201" s="38" t="s">
        <v>2</v>
      </c>
      <c r="D201" s="43">
        <v>217.39</v>
      </c>
      <c r="E201" s="63">
        <f t="shared" si="10"/>
        <v>0</v>
      </c>
      <c r="F201" s="29"/>
      <c r="G201" s="29"/>
      <c r="H201" s="29"/>
      <c r="I201" s="29"/>
    </row>
    <row r="202" spans="1:9" s="17" customFormat="1" ht="17.100000000000001" customHeight="1" x14ac:dyDescent="0.25">
      <c r="A202" s="76" t="s">
        <v>142</v>
      </c>
      <c r="B202" s="38"/>
      <c r="C202" s="38" t="s">
        <v>2</v>
      </c>
      <c r="D202" s="39">
        <v>306.52999999999997</v>
      </c>
      <c r="E202" s="63">
        <f>B202*D202</f>
        <v>0</v>
      </c>
      <c r="F202" s="29"/>
      <c r="G202" s="29"/>
      <c r="H202" s="29"/>
      <c r="I202" s="29"/>
    </row>
    <row r="203" spans="1:9" s="17" customFormat="1" ht="17.100000000000001" customHeight="1" x14ac:dyDescent="0.25">
      <c r="A203" s="76" t="s">
        <v>89</v>
      </c>
      <c r="B203" s="38"/>
      <c r="C203" s="38" t="s">
        <v>2</v>
      </c>
      <c r="D203" s="39">
        <v>394.8</v>
      </c>
      <c r="E203" s="63">
        <f>B203*D203</f>
        <v>0</v>
      </c>
      <c r="F203" s="29"/>
      <c r="G203" s="29"/>
      <c r="H203" s="29"/>
      <c r="I203" s="29"/>
    </row>
    <row r="204" spans="1:9" s="17" customFormat="1" ht="17.100000000000001" customHeight="1" x14ac:dyDescent="0.25">
      <c r="A204" s="76" t="s">
        <v>218</v>
      </c>
      <c r="B204" s="38"/>
      <c r="C204" s="38" t="s">
        <v>2</v>
      </c>
      <c r="D204" s="39">
        <v>3614.54</v>
      </c>
      <c r="E204" s="63">
        <f>B204*D204</f>
        <v>0</v>
      </c>
      <c r="F204" s="29"/>
      <c r="G204" s="29"/>
      <c r="H204" s="29"/>
      <c r="I204" s="29"/>
    </row>
    <row r="205" spans="1:9" s="17" customFormat="1" ht="17.100000000000001" customHeight="1" x14ac:dyDescent="0.25">
      <c r="A205" s="76" t="s">
        <v>143</v>
      </c>
      <c r="B205" s="38"/>
      <c r="C205" s="38" t="s">
        <v>2</v>
      </c>
      <c r="D205" s="39">
        <v>53.82</v>
      </c>
      <c r="E205" s="63">
        <f>B205*D205</f>
        <v>0</v>
      </c>
      <c r="F205" s="29"/>
      <c r="G205" s="29"/>
      <c r="H205" s="29"/>
      <c r="I205" s="29"/>
    </row>
    <row r="206" spans="1:9" s="17" customFormat="1" ht="17.100000000000001" customHeight="1" x14ac:dyDescent="0.25">
      <c r="A206" s="76" t="s">
        <v>146</v>
      </c>
      <c r="B206" s="38"/>
      <c r="C206" s="38" t="s">
        <v>2</v>
      </c>
      <c r="D206" s="39">
        <v>313</v>
      </c>
      <c r="E206" s="63">
        <f t="shared" ref="E206:E208" si="11">B206*D206</f>
        <v>0</v>
      </c>
      <c r="F206" s="29"/>
      <c r="G206" s="29"/>
      <c r="H206" s="29"/>
      <c r="I206" s="29"/>
    </row>
    <row r="207" spans="1:9" s="17" customFormat="1" ht="17.100000000000001" customHeight="1" x14ac:dyDescent="0.25">
      <c r="A207" s="76" t="s">
        <v>146</v>
      </c>
      <c r="B207" s="38"/>
      <c r="C207" s="38" t="s">
        <v>2</v>
      </c>
      <c r="D207" s="39">
        <v>360</v>
      </c>
      <c r="E207" s="63">
        <f t="shared" si="11"/>
        <v>0</v>
      </c>
      <c r="F207" s="29"/>
      <c r="G207" s="29"/>
      <c r="H207" s="29"/>
      <c r="I207" s="29"/>
    </row>
    <row r="208" spans="1:9" s="17" customFormat="1" ht="17.100000000000001" customHeight="1" x14ac:dyDescent="0.25">
      <c r="A208" s="76" t="s">
        <v>146</v>
      </c>
      <c r="B208" s="38"/>
      <c r="C208" s="38" t="s">
        <v>3</v>
      </c>
      <c r="D208" s="39">
        <v>10</v>
      </c>
      <c r="E208" s="63">
        <f t="shared" si="11"/>
        <v>0</v>
      </c>
      <c r="F208" s="29"/>
      <c r="G208" s="29"/>
      <c r="H208" s="29"/>
      <c r="I208" s="29"/>
    </row>
    <row r="209" spans="1:9" s="17" customFormat="1" ht="17.100000000000001" customHeight="1" x14ac:dyDescent="0.25">
      <c r="A209" s="73"/>
      <c r="B209" s="40"/>
      <c r="C209" s="40"/>
      <c r="D209" s="44" t="s">
        <v>82</v>
      </c>
      <c r="E209" s="45">
        <f>SUM(E188:E208)</f>
        <v>0</v>
      </c>
    </row>
    <row r="210" spans="1:9" s="17" customFormat="1" ht="17.100000000000001" customHeight="1" x14ac:dyDescent="0.25">
      <c r="A210" s="69"/>
      <c r="B210" s="26"/>
      <c r="C210" s="26"/>
      <c r="D210" s="96"/>
      <c r="E210" s="46"/>
    </row>
    <row r="211" spans="1:9" s="17" customFormat="1" ht="17.100000000000001" customHeight="1" x14ac:dyDescent="0.25">
      <c r="A211" s="69"/>
      <c r="B211" s="26"/>
      <c r="C211" s="26"/>
      <c r="D211" s="96" t="s">
        <v>164</v>
      </c>
      <c r="E211" s="46">
        <f>E209*0.15</f>
        <v>0</v>
      </c>
    </row>
    <row r="212" spans="1:9" s="17" customFormat="1" ht="17.100000000000001" customHeight="1" x14ac:dyDescent="0.25">
      <c r="A212" s="69"/>
      <c r="B212" s="26"/>
      <c r="C212" s="26"/>
      <c r="D212" s="96"/>
      <c r="E212" s="45"/>
    </row>
    <row r="213" spans="1:9" s="17" customFormat="1" ht="17.100000000000001" customHeight="1" x14ac:dyDescent="0.25">
      <c r="A213" s="82"/>
      <c r="B213" s="48"/>
      <c r="C213" s="48"/>
      <c r="D213" s="59" t="s">
        <v>180</v>
      </c>
      <c r="E213" s="60">
        <f>E209+E211</f>
        <v>0</v>
      </c>
    </row>
    <row r="214" spans="1:9" ht="18" customHeight="1" x14ac:dyDescent="0.25">
      <c r="A214" s="69"/>
      <c r="B214" s="26"/>
      <c r="C214" s="26"/>
      <c r="D214" s="19"/>
      <c r="E214" s="34"/>
    </row>
    <row r="215" spans="1:9" ht="18" customHeight="1" x14ac:dyDescent="0.25">
      <c r="A215" s="70" t="s">
        <v>163</v>
      </c>
      <c r="B215" s="26"/>
      <c r="C215" s="26"/>
      <c r="D215" s="19"/>
      <c r="E215" s="34"/>
    </row>
    <row r="216" spans="1:9" ht="18" customHeight="1" x14ac:dyDescent="0.25">
      <c r="A216" s="69"/>
      <c r="B216" s="26"/>
      <c r="C216" s="26"/>
      <c r="D216" s="19"/>
      <c r="E216" s="34"/>
    </row>
    <row r="217" spans="1:9" ht="18" customHeight="1" x14ac:dyDescent="0.25">
      <c r="A217" s="71" t="s">
        <v>55</v>
      </c>
      <c r="B217" s="48"/>
      <c r="C217" s="48"/>
      <c r="D217" s="49"/>
      <c r="E217" s="50"/>
    </row>
    <row r="218" spans="1:9" s="17" customFormat="1" ht="17.100000000000001" customHeight="1" x14ac:dyDescent="0.25">
      <c r="A218" s="77" t="s">
        <v>130</v>
      </c>
      <c r="B218" s="38"/>
      <c r="C218" s="38" t="s">
        <v>3</v>
      </c>
      <c r="D218" s="39">
        <v>2295.2800000000002</v>
      </c>
      <c r="E218" s="63">
        <f t="shared" ref="E218:E229" si="12">B218*D218</f>
        <v>0</v>
      </c>
      <c r="F218" s="29"/>
      <c r="G218" s="29"/>
      <c r="H218" s="29"/>
      <c r="I218" s="29"/>
    </row>
    <row r="219" spans="1:9" s="17" customFormat="1" ht="17.100000000000001" customHeight="1" x14ac:dyDescent="0.25">
      <c r="A219" s="83" t="s">
        <v>131</v>
      </c>
      <c r="B219" s="38"/>
      <c r="C219" s="38" t="s">
        <v>3</v>
      </c>
      <c r="D219" s="39">
        <v>4112.93</v>
      </c>
      <c r="E219" s="63">
        <f t="shared" si="12"/>
        <v>0</v>
      </c>
      <c r="F219" s="29"/>
      <c r="G219" s="29"/>
      <c r="H219" s="29"/>
      <c r="I219" s="29"/>
    </row>
    <row r="220" spans="1:9" s="17" customFormat="1" ht="17.100000000000001" customHeight="1" x14ac:dyDescent="0.25">
      <c r="A220" s="83" t="s">
        <v>129</v>
      </c>
      <c r="B220" s="38"/>
      <c r="C220" s="38" t="s">
        <v>3</v>
      </c>
      <c r="D220" s="39">
        <v>4378.28</v>
      </c>
      <c r="E220" s="63">
        <f t="shared" si="12"/>
        <v>0</v>
      </c>
      <c r="F220" s="29"/>
      <c r="G220" s="29"/>
      <c r="H220" s="29"/>
      <c r="I220" s="29"/>
    </row>
    <row r="221" spans="1:9" s="17" customFormat="1" ht="17.100000000000001" customHeight="1" x14ac:dyDescent="0.25">
      <c r="A221" s="77" t="s">
        <v>56</v>
      </c>
      <c r="B221" s="38"/>
      <c r="C221" s="38" t="s">
        <v>3</v>
      </c>
      <c r="D221" s="39">
        <v>5837.7</v>
      </c>
      <c r="E221" s="63">
        <f t="shared" si="12"/>
        <v>0</v>
      </c>
      <c r="F221" s="29"/>
      <c r="G221" s="29"/>
      <c r="H221" s="29"/>
      <c r="I221" s="29"/>
    </row>
    <row r="222" spans="1:9" s="17" customFormat="1" ht="17.100000000000001" customHeight="1" x14ac:dyDescent="0.25">
      <c r="A222" s="77" t="s">
        <v>132</v>
      </c>
      <c r="B222" s="38"/>
      <c r="C222" s="38" t="s">
        <v>3</v>
      </c>
      <c r="D222" s="39">
        <v>9287.25</v>
      </c>
      <c r="E222" s="63">
        <f t="shared" si="12"/>
        <v>0</v>
      </c>
      <c r="F222" s="29"/>
      <c r="G222" s="29"/>
      <c r="H222" s="29"/>
      <c r="I222" s="29"/>
    </row>
    <row r="223" spans="1:9" s="17" customFormat="1" ht="17.100000000000001" customHeight="1" x14ac:dyDescent="0.25">
      <c r="A223" s="77" t="s">
        <v>133</v>
      </c>
      <c r="B223" s="38"/>
      <c r="C223" s="38" t="s">
        <v>3</v>
      </c>
      <c r="D223" s="39">
        <v>1000</v>
      </c>
      <c r="E223" s="63">
        <f t="shared" si="12"/>
        <v>0</v>
      </c>
      <c r="F223" s="29"/>
      <c r="G223" s="29"/>
      <c r="H223" s="29"/>
      <c r="I223" s="29"/>
    </row>
    <row r="224" spans="1:9" s="17" customFormat="1" ht="17.100000000000001" customHeight="1" x14ac:dyDescent="0.25">
      <c r="A224" s="77" t="s">
        <v>181</v>
      </c>
      <c r="B224" s="38"/>
      <c r="C224" s="38" t="s">
        <v>3</v>
      </c>
      <c r="D224" s="39">
        <v>12000</v>
      </c>
      <c r="E224" s="63">
        <f t="shared" si="12"/>
        <v>0</v>
      </c>
      <c r="F224" s="29"/>
      <c r="G224" s="29"/>
      <c r="H224" s="29"/>
      <c r="I224" s="29"/>
    </row>
    <row r="225" spans="1:9" s="17" customFormat="1" ht="17.100000000000001" customHeight="1" x14ac:dyDescent="0.25">
      <c r="A225" s="77" t="s">
        <v>182</v>
      </c>
      <c r="B225" s="38"/>
      <c r="C225" s="38" t="s">
        <v>3</v>
      </c>
      <c r="D225" s="39">
        <v>15000</v>
      </c>
      <c r="E225" s="63">
        <f t="shared" si="12"/>
        <v>0</v>
      </c>
      <c r="F225" s="29"/>
      <c r="G225" s="29"/>
      <c r="H225" s="29"/>
      <c r="I225" s="29"/>
    </row>
    <row r="226" spans="1:9" s="17" customFormat="1" ht="17.100000000000001" customHeight="1" x14ac:dyDescent="0.25">
      <c r="A226" s="77" t="s">
        <v>183</v>
      </c>
      <c r="B226" s="38"/>
      <c r="C226" s="38" t="s">
        <v>3</v>
      </c>
      <c r="D226" s="39">
        <v>18000</v>
      </c>
      <c r="E226" s="63">
        <f t="shared" si="12"/>
        <v>0</v>
      </c>
      <c r="F226" s="29"/>
      <c r="G226" s="29"/>
      <c r="H226" s="29"/>
      <c r="I226" s="29"/>
    </row>
    <row r="227" spans="1:9" s="17" customFormat="1" ht="17.100000000000001" customHeight="1" x14ac:dyDescent="0.25">
      <c r="A227" s="77" t="s">
        <v>210</v>
      </c>
      <c r="B227" s="38"/>
      <c r="C227" s="38" t="s">
        <v>0</v>
      </c>
      <c r="D227" s="39">
        <v>464.36</v>
      </c>
      <c r="E227" s="63">
        <f t="shared" si="12"/>
        <v>0</v>
      </c>
      <c r="F227" s="29"/>
      <c r="G227" s="29"/>
      <c r="H227" s="29"/>
      <c r="I227" s="29"/>
    </row>
    <row r="228" spans="1:9" s="17" customFormat="1" ht="17.100000000000001" customHeight="1" x14ac:dyDescent="0.25">
      <c r="A228" s="79" t="s">
        <v>184</v>
      </c>
      <c r="B228" s="40"/>
      <c r="C228" s="40" t="s">
        <v>3</v>
      </c>
      <c r="D228" s="47">
        <v>900</v>
      </c>
      <c r="E228" s="55">
        <f t="shared" si="12"/>
        <v>0</v>
      </c>
    </row>
    <row r="229" spans="1:9" s="17" customFormat="1" ht="17.100000000000001" customHeight="1" x14ac:dyDescent="0.25">
      <c r="A229" s="79" t="s">
        <v>146</v>
      </c>
      <c r="B229" s="40"/>
      <c r="C229" s="40" t="s">
        <v>2</v>
      </c>
      <c r="D229" s="47">
        <v>10</v>
      </c>
      <c r="E229" s="55">
        <f t="shared" si="12"/>
        <v>0</v>
      </c>
    </row>
    <row r="230" spans="1:9" ht="18" customHeight="1" x14ac:dyDescent="0.25">
      <c r="A230" s="73"/>
      <c r="B230" s="40"/>
      <c r="C230" s="40"/>
      <c r="D230" s="41"/>
      <c r="E230" s="42"/>
    </row>
    <row r="231" spans="1:9" ht="18" customHeight="1" x14ac:dyDescent="0.25">
      <c r="A231" s="71" t="s">
        <v>57</v>
      </c>
      <c r="B231" s="48"/>
      <c r="C231" s="48"/>
      <c r="D231" s="49"/>
      <c r="E231" s="50"/>
    </row>
    <row r="232" spans="1:9" s="17" customFormat="1" ht="17.100000000000001" customHeight="1" x14ac:dyDescent="0.25">
      <c r="A232" s="76" t="s">
        <v>58</v>
      </c>
      <c r="B232" s="38"/>
      <c r="C232" s="38" t="s">
        <v>3</v>
      </c>
      <c r="D232" s="39">
        <v>1006.5</v>
      </c>
      <c r="E232" s="63">
        <f t="shared" ref="E232:E240" si="13">B232*D232</f>
        <v>0</v>
      </c>
      <c r="F232" s="29"/>
      <c r="G232" s="29"/>
      <c r="H232" s="29"/>
      <c r="I232" s="29"/>
    </row>
    <row r="233" spans="1:9" s="17" customFormat="1" ht="17.100000000000001" customHeight="1" x14ac:dyDescent="0.25">
      <c r="A233" s="76" t="s">
        <v>59</v>
      </c>
      <c r="B233" s="38"/>
      <c r="C233" s="38" t="s">
        <v>3</v>
      </c>
      <c r="D233" s="39">
        <v>1830</v>
      </c>
      <c r="E233" s="63">
        <f t="shared" si="13"/>
        <v>0</v>
      </c>
      <c r="F233" s="29"/>
      <c r="G233" s="29"/>
      <c r="H233" s="29"/>
      <c r="I233" s="29"/>
    </row>
    <row r="234" spans="1:9" s="17" customFormat="1" ht="17.100000000000001" customHeight="1" x14ac:dyDescent="0.25">
      <c r="A234" s="76" t="s">
        <v>60</v>
      </c>
      <c r="B234" s="38"/>
      <c r="C234" s="38" t="s">
        <v>3</v>
      </c>
      <c r="D234" s="39">
        <v>3294</v>
      </c>
      <c r="E234" s="63">
        <f t="shared" si="13"/>
        <v>0</v>
      </c>
      <c r="F234" s="29"/>
      <c r="G234" s="29"/>
      <c r="H234" s="29"/>
      <c r="I234" s="29"/>
    </row>
    <row r="235" spans="1:9" s="17" customFormat="1" ht="17.100000000000001" customHeight="1" x14ac:dyDescent="0.25">
      <c r="A235" s="76" t="s">
        <v>61</v>
      </c>
      <c r="B235" s="38"/>
      <c r="C235" s="38" t="s">
        <v>3</v>
      </c>
      <c r="D235" s="39">
        <v>5215.5</v>
      </c>
      <c r="E235" s="63">
        <f t="shared" si="13"/>
        <v>0</v>
      </c>
      <c r="F235" s="29"/>
      <c r="G235" s="29"/>
      <c r="H235" s="29"/>
      <c r="I235" s="29"/>
    </row>
    <row r="236" spans="1:9" s="17" customFormat="1" ht="17.100000000000001" customHeight="1" x14ac:dyDescent="0.25">
      <c r="A236" s="76" t="s">
        <v>62</v>
      </c>
      <c r="B236" s="38"/>
      <c r="C236" s="38" t="s">
        <v>3</v>
      </c>
      <c r="D236" s="39">
        <v>8509.5</v>
      </c>
      <c r="E236" s="63">
        <f t="shared" si="13"/>
        <v>0</v>
      </c>
      <c r="F236" s="29"/>
      <c r="G236" s="29"/>
      <c r="H236" s="29"/>
      <c r="I236" s="29"/>
    </row>
    <row r="237" spans="1:9" s="17" customFormat="1" ht="17.100000000000001" customHeight="1" x14ac:dyDescent="0.25">
      <c r="A237" s="76" t="s">
        <v>146</v>
      </c>
      <c r="B237" s="38"/>
      <c r="C237" s="38" t="s">
        <v>3</v>
      </c>
      <c r="D237" s="39">
        <v>10</v>
      </c>
      <c r="E237" s="63">
        <f t="shared" si="13"/>
        <v>0</v>
      </c>
      <c r="F237" s="29"/>
      <c r="G237" s="29"/>
      <c r="H237" s="29"/>
      <c r="I237" s="29"/>
    </row>
    <row r="238" spans="1:9" s="17" customFormat="1" ht="17.100000000000001" customHeight="1" x14ac:dyDescent="0.25">
      <c r="A238" s="76" t="s">
        <v>146</v>
      </c>
      <c r="B238" s="38"/>
      <c r="C238" s="38" t="s">
        <v>2</v>
      </c>
      <c r="D238" s="39">
        <v>10</v>
      </c>
      <c r="E238" s="63">
        <f t="shared" si="13"/>
        <v>0</v>
      </c>
      <c r="F238" s="29"/>
      <c r="G238" s="29"/>
      <c r="H238" s="29"/>
      <c r="I238" s="29"/>
    </row>
    <row r="239" spans="1:9" s="17" customFormat="1" ht="17.100000000000001" customHeight="1" x14ac:dyDescent="0.25">
      <c r="A239" s="76" t="s">
        <v>146</v>
      </c>
      <c r="B239" s="38"/>
      <c r="C239" s="38" t="s">
        <v>0</v>
      </c>
      <c r="D239" s="39">
        <v>10</v>
      </c>
      <c r="E239" s="63">
        <f t="shared" si="13"/>
        <v>0</v>
      </c>
      <c r="F239" s="29"/>
      <c r="G239" s="29"/>
      <c r="H239" s="29"/>
      <c r="I239" s="29"/>
    </row>
    <row r="240" spans="1:9" s="17" customFormat="1" ht="17.100000000000001" customHeight="1" x14ac:dyDescent="0.25">
      <c r="A240" s="76" t="s">
        <v>146</v>
      </c>
      <c r="B240" s="38"/>
      <c r="C240" s="38" t="s">
        <v>3</v>
      </c>
      <c r="D240" s="39">
        <v>10</v>
      </c>
      <c r="E240" s="63">
        <f t="shared" si="13"/>
        <v>0</v>
      </c>
      <c r="F240" s="29"/>
      <c r="G240" s="29"/>
      <c r="H240" s="29"/>
      <c r="I240" s="29"/>
    </row>
    <row r="241" spans="1:9" ht="18" customHeight="1" x14ac:dyDescent="0.25">
      <c r="A241" s="69"/>
      <c r="B241" s="40"/>
      <c r="C241" s="40"/>
      <c r="D241" s="41"/>
      <c r="E241" s="42"/>
    </row>
    <row r="242" spans="1:9" ht="18" customHeight="1" x14ac:dyDescent="0.25">
      <c r="A242" s="74" t="s">
        <v>104</v>
      </c>
      <c r="B242" s="35"/>
      <c r="C242" s="35"/>
      <c r="D242" s="36"/>
      <c r="E242" s="37"/>
    </row>
    <row r="243" spans="1:9" s="17" customFormat="1" ht="17.100000000000001" customHeight="1" x14ac:dyDescent="0.25">
      <c r="A243" s="77" t="s">
        <v>206</v>
      </c>
      <c r="B243" s="38"/>
      <c r="C243" s="38" t="s">
        <v>2</v>
      </c>
      <c r="D243" s="39">
        <v>89.01</v>
      </c>
      <c r="E243" s="63">
        <f t="shared" ref="E243:E246" si="14">B243*D243</f>
        <v>0</v>
      </c>
      <c r="F243" s="29"/>
      <c r="G243" s="29"/>
      <c r="H243" s="29"/>
      <c r="I243" s="29"/>
    </row>
    <row r="244" spans="1:9" s="17" customFormat="1" ht="17.100000000000001" customHeight="1" x14ac:dyDescent="0.25">
      <c r="A244" s="77" t="s">
        <v>207</v>
      </c>
      <c r="B244" s="38"/>
      <c r="C244" s="38" t="s">
        <v>2</v>
      </c>
      <c r="D244" s="39">
        <v>147.57</v>
      </c>
      <c r="E244" s="63">
        <f t="shared" si="14"/>
        <v>0</v>
      </c>
      <c r="F244" s="29"/>
      <c r="G244" s="29"/>
      <c r="H244" s="29"/>
      <c r="I244" s="29"/>
    </row>
    <row r="245" spans="1:9" s="17" customFormat="1" ht="17.100000000000001" customHeight="1" x14ac:dyDescent="0.25">
      <c r="A245" s="77" t="s">
        <v>208</v>
      </c>
      <c r="B245" s="38"/>
      <c r="C245" s="38" t="s">
        <v>2</v>
      </c>
      <c r="D245" s="39">
        <v>163.97</v>
      </c>
      <c r="E245" s="63">
        <f t="shared" si="14"/>
        <v>0</v>
      </c>
      <c r="F245" s="29"/>
      <c r="G245" s="29"/>
      <c r="H245" s="29"/>
      <c r="I245" s="29"/>
    </row>
    <row r="246" spans="1:9" s="17" customFormat="1" ht="17.100000000000001" customHeight="1" x14ac:dyDescent="0.25">
      <c r="A246" s="77" t="s">
        <v>209</v>
      </c>
      <c r="B246" s="38"/>
      <c r="C246" s="38" t="s">
        <v>2</v>
      </c>
      <c r="D246" s="39">
        <v>208.47</v>
      </c>
      <c r="E246" s="63">
        <f t="shared" si="14"/>
        <v>0</v>
      </c>
      <c r="F246" s="29"/>
      <c r="G246" s="29"/>
      <c r="H246" s="29"/>
      <c r="I246" s="29"/>
    </row>
    <row r="247" spans="1:9" s="17" customFormat="1" ht="17.100000000000001" customHeight="1" x14ac:dyDescent="0.25">
      <c r="A247" s="77" t="s">
        <v>146</v>
      </c>
      <c r="B247" s="38"/>
      <c r="C247" s="38" t="s">
        <v>2</v>
      </c>
      <c r="D247" s="39">
        <v>10</v>
      </c>
      <c r="E247" s="63">
        <f>B247*D247</f>
        <v>0</v>
      </c>
      <c r="F247" s="29"/>
      <c r="G247" s="29"/>
      <c r="H247" s="29"/>
      <c r="I247" s="29"/>
    </row>
    <row r="248" spans="1:9" s="17" customFormat="1" ht="17.100000000000001" customHeight="1" x14ac:dyDescent="0.25">
      <c r="A248" s="77" t="s">
        <v>146</v>
      </c>
      <c r="B248" s="38"/>
      <c r="C248" s="38" t="s">
        <v>3</v>
      </c>
      <c r="D248" s="39">
        <v>10</v>
      </c>
      <c r="E248" s="63">
        <f>B248*D248</f>
        <v>0</v>
      </c>
      <c r="F248" s="29"/>
      <c r="G248" s="29"/>
      <c r="H248" s="29"/>
      <c r="I248" s="29"/>
    </row>
    <row r="249" spans="1:9" ht="18" customHeight="1" x14ac:dyDescent="0.25">
      <c r="A249" s="73"/>
      <c r="B249" s="40"/>
      <c r="C249" s="40"/>
      <c r="D249" s="47"/>
      <c r="E249" s="55"/>
      <c r="F249" s="9"/>
      <c r="G249" s="9"/>
      <c r="H249" s="9"/>
      <c r="I249" s="9"/>
    </row>
    <row r="250" spans="1:9" ht="18" customHeight="1" x14ac:dyDescent="0.25">
      <c r="A250" s="71" t="s">
        <v>63</v>
      </c>
      <c r="B250" s="48"/>
      <c r="C250" s="48"/>
      <c r="D250" s="49"/>
      <c r="E250" s="50"/>
      <c r="F250" s="8"/>
      <c r="G250" s="8"/>
      <c r="H250" s="8"/>
      <c r="I250" s="8"/>
    </row>
    <row r="251" spans="1:9" ht="18" customHeight="1" x14ac:dyDescent="0.25">
      <c r="A251" s="76" t="s">
        <v>221</v>
      </c>
      <c r="B251" s="38"/>
      <c r="C251" s="38" t="s">
        <v>3</v>
      </c>
      <c r="D251" s="39">
        <v>4770.8999999999996</v>
      </c>
      <c r="E251" s="63">
        <f t="shared" ref="E251:E255" si="15">B251*D251</f>
        <v>0</v>
      </c>
      <c r="F251" s="8"/>
      <c r="G251" s="8"/>
      <c r="H251" s="8"/>
      <c r="I251" s="8"/>
    </row>
    <row r="252" spans="1:9" s="17" customFormat="1" ht="17.100000000000001" customHeight="1" x14ac:dyDescent="0.25">
      <c r="A252" s="76" t="s">
        <v>219</v>
      </c>
      <c r="B252" s="38"/>
      <c r="C252" s="38" t="s">
        <v>3</v>
      </c>
      <c r="D252" s="39">
        <v>4148.6099999999997</v>
      </c>
      <c r="E252" s="63">
        <f t="shared" si="15"/>
        <v>0</v>
      </c>
      <c r="F252" s="29"/>
      <c r="G252" s="29"/>
      <c r="H252" s="29"/>
      <c r="I252" s="29"/>
    </row>
    <row r="253" spans="1:9" s="17" customFormat="1" ht="17.100000000000001" customHeight="1" x14ac:dyDescent="0.25">
      <c r="A253" s="76" t="s">
        <v>220</v>
      </c>
      <c r="B253" s="38"/>
      <c r="C253" s="38" t="s">
        <v>3</v>
      </c>
      <c r="D253" s="39">
        <v>4488.99</v>
      </c>
      <c r="E253" s="63">
        <f t="shared" si="15"/>
        <v>0</v>
      </c>
      <c r="F253" s="31"/>
      <c r="G253" s="31"/>
      <c r="H253" s="31"/>
      <c r="I253" s="31"/>
    </row>
    <row r="254" spans="1:9" s="17" customFormat="1" ht="17.100000000000001" customHeight="1" x14ac:dyDescent="0.25">
      <c r="A254" s="76" t="s">
        <v>146</v>
      </c>
      <c r="B254" s="38"/>
      <c r="C254" s="38" t="s">
        <v>3</v>
      </c>
      <c r="D254" s="39">
        <v>10</v>
      </c>
      <c r="E254" s="63">
        <f t="shared" si="15"/>
        <v>0</v>
      </c>
    </row>
    <row r="255" spans="1:9" s="17" customFormat="1" ht="17.100000000000001" customHeight="1" x14ac:dyDescent="0.25">
      <c r="A255" s="84" t="s">
        <v>146</v>
      </c>
      <c r="B255" s="38"/>
      <c r="C255" s="38" t="s">
        <v>3</v>
      </c>
      <c r="D255" s="39">
        <v>10</v>
      </c>
      <c r="E255" s="63">
        <f t="shared" si="15"/>
        <v>0</v>
      </c>
    </row>
    <row r="256" spans="1:9" ht="18" customHeight="1" x14ac:dyDescent="0.25">
      <c r="A256" s="23"/>
      <c r="B256" s="40"/>
      <c r="C256" s="40"/>
      <c r="D256" s="44" t="s">
        <v>82</v>
      </c>
      <c r="E256" s="45">
        <f>SUM(E225:E255)</f>
        <v>0</v>
      </c>
    </row>
    <row r="257" spans="1:9" ht="18" customHeight="1" x14ac:dyDescent="0.25">
      <c r="A257" s="69"/>
      <c r="B257" s="26"/>
      <c r="C257" s="26"/>
      <c r="D257" s="96"/>
      <c r="E257" s="46"/>
    </row>
    <row r="258" spans="1:9" ht="18" customHeight="1" thickBot="1" x14ac:dyDescent="0.3">
      <c r="A258" s="69"/>
      <c r="B258" s="26"/>
      <c r="C258" s="26"/>
      <c r="D258" s="96" t="s">
        <v>164</v>
      </c>
      <c r="E258" s="46">
        <f>E256*0.15</f>
        <v>0</v>
      </c>
      <c r="F258" s="3"/>
      <c r="G258" s="3"/>
      <c r="H258" s="3"/>
      <c r="I258" s="3"/>
    </row>
    <row r="259" spans="1:9" ht="18" customHeight="1" thickTop="1" x14ac:dyDescent="0.25">
      <c r="A259" s="69"/>
      <c r="B259" s="26"/>
      <c r="C259" s="26"/>
      <c r="D259" s="96"/>
      <c r="E259" s="45"/>
    </row>
    <row r="260" spans="1:9" ht="18" x14ac:dyDescent="0.25">
      <c r="A260" s="82"/>
      <c r="B260" s="48"/>
      <c r="C260" s="48"/>
      <c r="D260" s="59" t="s">
        <v>191</v>
      </c>
      <c r="E260" s="60">
        <f>E256+E258</f>
        <v>0</v>
      </c>
    </row>
    <row r="261" spans="1:9" ht="18" x14ac:dyDescent="0.25">
      <c r="A261" s="69"/>
      <c r="B261" s="26"/>
      <c r="C261" s="26"/>
      <c r="D261" s="19"/>
      <c r="E261" s="34"/>
      <c r="F261" s="4"/>
      <c r="G261" s="4"/>
      <c r="H261" s="4"/>
      <c r="I261" s="4"/>
    </row>
    <row r="262" spans="1:9" ht="18" x14ac:dyDescent="0.25">
      <c r="A262" s="70" t="s">
        <v>193</v>
      </c>
      <c r="B262" s="26"/>
      <c r="C262" s="26"/>
      <c r="D262" s="19"/>
      <c r="E262" s="34"/>
      <c r="F262" s="4"/>
      <c r="G262" s="4"/>
      <c r="H262" s="4"/>
      <c r="I262" s="4"/>
    </row>
    <row r="263" spans="1:9" ht="18" x14ac:dyDescent="0.25">
      <c r="A263" s="72" t="s">
        <v>186</v>
      </c>
      <c r="B263" s="38"/>
      <c r="C263" s="38" t="s">
        <v>3</v>
      </c>
      <c r="D263" s="39">
        <v>3.33</v>
      </c>
      <c r="E263" s="63">
        <f t="shared" ref="E263:E270" si="16">B263*D263</f>
        <v>0</v>
      </c>
      <c r="F263" s="4"/>
      <c r="G263" s="4"/>
      <c r="H263" s="4"/>
      <c r="I263" s="4"/>
    </row>
    <row r="264" spans="1:9" ht="18" x14ac:dyDescent="0.25">
      <c r="A264" s="72" t="s">
        <v>187</v>
      </c>
      <c r="B264" s="38"/>
      <c r="C264" s="38" t="s">
        <v>2</v>
      </c>
      <c r="D264" s="39">
        <v>4.83</v>
      </c>
      <c r="E264" s="63">
        <f t="shared" si="16"/>
        <v>0</v>
      </c>
    </row>
    <row r="265" spans="1:9" ht="18" x14ac:dyDescent="0.25">
      <c r="A265" s="72" t="s">
        <v>188</v>
      </c>
      <c r="B265" s="38"/>
      <c r="C265" s="38" t="s">
        <v>2</v>
      </c>
      <c r="D265" s="39">
        <v>6.79</v>
      </c>
      <c r="E265" s="63">
        <f t="shared" si="16"/>
        <v>0</v>
      </c>
    </row>
    <row r="266" spans="1:9" ht="18" x14ac:dyDescent="0.25">
      <c r="A266" s="72" t="s">
        <v>189</v>
      </c>
      <c r="B266" s="38"/>
      <c r="C266" s="38" t="s">
        <v>0</v>
      </c>
      <c r="D266" s="39">
        <v>0.9</v>
      </c>
      <c r="E266" s="63">
        <f t="shared" si="16"/>
        <v>0</v>
      </c>
    </row>
    <row r="267" spans="1:9" ht="18" x14ac:dyDescent="0.25">
      <c r="A267" s="72" t="s">
        <v>190</v>
      </c>
      <c r="B267" s="38"/>
      <c r="C267" s="38" t="s">
        <v>0</v>
      </c>
      <c r="D267" s="39">
        <v>1.8</v>
      </c>
      <c r="E267" s="63">
        <f t="shared" si="16"/>
        <v>0</v>
      </c>
    </row>
    <row r="268" spans="1:9" ht="18" x14ac:dyDescent="0.25">
      <c r="A268" s="72" t="s">
        <v>146</v>
      </c>
      <c r="B268" s="38"/>
      <c r="C268" s="38" t="s">
        <v>0</v>
      </c>
      <c r="D268" s="39">
        <v>10</v>
      </c>
      <c r="E268" s="63">
        <f t="shared" si="16"/>
        <v>0</v>
      </c>
    </row>
    <row r="269" spans="1:9" ht="18" x14ac:dyDescent="0.25">
      <c r="A269" s="83" t="s">
        <v>146</v>
      </c>
      <c r="B269" s="38"/>
      <c r="C269" s="38" t="s">
        <v>0</v>
      </c>
      <c r="D269" s="39">
        <v>10</v>
      </c>
      <c r="E269" s="63">
        <f t="shared" si="16"/>
        <v>0</v>
      </c>
    </row>
    <row r="270" spans="1:9" ht="18" x14ac:dyDescent="0.25">
      <c r="A270" s="83" t="s">
        <v>146</v>
      </c>
      <c r="B270" s="38"/>
      <c r="C270" s="38" t="s">
        <v>3</v>
      </c>
      <c r="D270" s="39">
        <v>10</v>
      </c>
      <c r="E270" s="63">
        <f t="shared" si="16"/>
        <v>0</v>
      </c>
    </row>
    <row r="271" spans="1:9" ht="18" x14ac:dyDescent="0.25">
      <c r="A271" s="73"/>
      <c r="B271" s="40"/>
      <c r="C271" s="40"/>
      <c r="D271" s="44" t="s">
        <v>82</v>
      </c>
      <c r="E271" s="45">
        <f>SUM(E242:E270)</f>
        <v>0</v>
      </c>
    </row>
    <row r="272" spans="1:9" ht="18" customHeight="1" x14ac:dyDescent="0.25">
      <c r="A272" s="69"/>
      <c r="B272" s="26"/>
      <c r="C272" s="26"/>
      <c r="D272" s="96"/>
      <c r="E272" s="46"/>
      <c r="F272" s="4"/>
      <c r="G272" s="4"/>
      <c r="H272" s="4"/>
      <c r="I272" s="4"/>
    </row>
    <row r="273" spans="1:5" ht="18" x14ac:dyDescent="0.25">
      <c r="A273" s="69"/>
      <c r="B273" s="26"/>
      <c r="C273" s="26"/>
      <c r="D273" s="96" t="s">
        <v>164</v>
      </c>
      <c r="E273" s="46">
        <f>E271*0.15</f>
        <v>0</v>
      </c>
    </row>
    <row r="274" spans="1:5" ht="18" x14ac:dyDescent="0.25">
      <c r="A274" s="69"/>
      <c r="B274" s="26"/>
      <c r="C274" s="26"/>
      <c r="D274" s="96"/>
      <c r="E274" s="45"/>
    </row>
    <row r="275" spans="1:5" ht="18" x14ac:dyDescent="0.25">
      <c r="A275" s="69"/>
      <c r="B275" s="26"/>
      <c r="C275" s="26"/>
      <c r="D275" s="96" t="s">
        <v>192</v>
      </c>
      <c r="E275" s="46">
        <f>E271+E273</f>
        <v>0</v>
      </c>
    </row>
    <row r="276" spans="1:5" ht="18" x14ac:dyDescent="0.25">
      <c r="A276" s="69"/>
      <c r="B276" s="26"/>
      <c r="C276" s="26"/>
      <c r="D276" s="19"/>
      <c r="E276" s="34"/>
    </row>
    <row r="277" spans="1:5" ht="18" x14ac:dyDescent="0.25">
      <c r="A277" s="82"/>
      <c r="B277" s="48"/>
      <c r="C277" s="48"/>
      <c r="D277" s="59" t="s">
        <v>108</v>
      </c>
      <c r="E277" s="60">
        <f>SUM(E275,E260,E213,E183,E153,E128,E62)</f>
        <v>0</v>
      </c>
    </row>
    <row r="278" spans="1:5" ht="18.75" thickBot="1" x14ac:dyDescent="0.3">
      <c r="A278" s="86"/>
      <c r="B278" s="56"/>
      <c r="C278" s="56"/>
      <c r="D278" s="66"/>
      <c r="E278" s="65"/>
    </row>
    <row r="279" spans="1:5" ht="15.75" thickTop="1" x14ac:dyDescent="0.2"/>
  </sheetData>
  <dataConsolidate/>
  <mergeCells count="4">
    <mergeCell ref="A1:E1"/>
    <mergeCell ref="A2:E2"/>
    <mergeCell ref="A3:E3"/>
    <mergeCell ref="A4:E4"/>
  </mergeCells>
  <phoneticPr fontId="1" type="noConversion"/>
  <pageMargins left="0.25" right="0.25" top="0.5" bottom="0.5" header="0" footer="0"/>
  <pageSetup scale="70" orientation="portrait" r:id="rId1"/>
  <headerFooter alignWithMargins="0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Title Sheet</vt:lpstr>
      <vt:lpstr>Improvment Plan Estimate</vt:lpstr>
      <vt:lpstr>'Improvment Plan Estimate'!Print_Area</vt:lpstr>
      <vt:lpstr>'Title Sheet'!Print_Area</vt:lpstr>
    </vt:vector>
  </TitlesOfParts>
  <Company>City of Oceanside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mbenson</dc:creator>
  <cp:lastModifiedBy>Tim Carroll</cp:lastModifiedBy>
  <cp:lastPrinted>2024-10-29T15:06:00Z</cp:lastPrinted>
  <dcterms:created xsi:type="dcterms:W3CDTF">2007-10-24T22:13:15Z</dcterms:created>
  <dcterms:modified xsi:type="dcterms:W3CDTF">2024-10-29T20:26:37Z</dcterms:modified>
</cp:coreProperties>
</file>